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93B49990-75E9-4055-BC1A-D26DFCFE8C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17" r:id="rId2"/>
  </sheets>
  <definedNames>
    <definedName name="_xlnm.Print_Area" localSheetId="1">Blank!$A$1:$L$85</definedName>
    <definedName name="_xlnm.Print_Area" localSheetId="0">Total!$A$1:$L$85</definedName>
    <definedName name="_xlnm.Print_Titles" localSheetId="1">Blank!$1:$23</definedName>
    <definedName name="_xlnm.Print_Titles" localSheetId="0">Total!$1:$23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7" l="1"/>
  <c r="J43" i="7"/>
  <c r="J83" i="7"/>
  <c r="J81" i="7"/>
  <c r="J80" i="7"/>
  <c r="J79" i="7"/>
  <c r="J78" i="7"/>
  <c r="J77" i="7"/>
  <c r="J76" i="7"/>
  <c r="J75" i="7"/>
  <c r="J28" i="7"/>
  <c r="J54" i="7"/>
  <c r="J51" i="7"/>
  <c r="J50" i="7"/>
  <c r="J49" i="7"/>
  <c r="J47" i="7"/>
  <c r="J46" i="7"/>
  <c r="J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7" i="7"/>
  <c r="J26" i="7"/>
  <c r="J67" i="7"/>
  <c r="J66" i="7"/>
  <c r="J65" i="7"/>
  <c r="J64" i="7"/>
  <c r="J61" i="7"/>
  <c r="J60" i="7"/>
  <c r="J55" i="7"/>
  <c r="J73" i="7"/>
  <c r="J72" i="7"/>
  <c r="J71" i="7"/>
  <c r="J70" i="7"/>
  <c r="J69" i="7"/>
  <c r="J68" i="7"/>
  <c r="J62" i="7"/>
  <c r="J24" i="7"/>
  <c r="J58" i="7" l="1"/>
  <c r="J85" i="7"/>
</calcChain>
</file>

<file path=xl/sharedStrings.xml><?xml version="1.0" encoding="utf-8"?>
<sst xmlns="http://schemas.openxmlformats.org/spreadsheetml/2006/main" count="406" uniqueCount="138">
  <si>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</si>
  <si>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</si>
  <si>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</si>
  <si>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</si>
  <si>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</si>
  <si>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</si>
  <si>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</si>
  <si>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</si>
  <si>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</si>
  <si>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</si>
  <si>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</si>
  <si>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</si>
  <si>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</si>
  <si>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</si>
  <si>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</si>
  <si>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</si>
  <si>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</si>
  <si>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</si>
  <si>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</si>
  <si>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</si>
  <si>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</si>
  <si>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</si>
  <si>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</si>
  <si>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</si>
  <si>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NASP, Inc.</t>
  </si>
  <si>
    <t>W4285 Lake Drive</t>
  </si>
  <si>
    <t>Waldo, WI  53093</t>
  </si>
  <si>
    <t>Phone: (920) 523-6040</t>
  </si>
  <si>
    <t>Fax:     (920) 523-6042</t>
  </si>
  <si>
    <t>Morrell:</t>
  </si>
  <si>
    <t>Rinehart:</t>
  </si>
  <si>
    <r>
      <t>NASP Insert Red Rings</t>
    </r>
    <r>
      <rPr>
        <sz val="9"/>
        <rFont val="Arial"/>
        <family val="2"/>
      </rPr>
      <t xml:space="preserve"> (painted 1 side, outer red rings only)</t>
    </r>
  </si>
  <si>
    <r>
      <t xml:space="preserve">NASP Insert Yellow Rings </t>
    </r>
    <r>
      <rPr>
        <sz val="9"/>
        <rFont val="Arial"/>
        <family val="2"/>
      </rPr>
      <t>(painted 1 side, inner yellow rings only)</t>
    </r>
  </si>
  <si>
    <t>80cm Polypropylene Target Face</t>
  </si>
  <si>
    <t>5 Spot Polypropylene Target Face</t>
  </si>
  <si>
    <t>$22/each</t>
  </si>
  <si>
    <r>
      <t xml:space="preserve">NASP Insert </t>
    </r>
    <r>
      <rPr>
        <sz val="9"/>
        <rFont val="Arial"/>
        <family val="2"/>
      </rPr>
      <t>(red and yellow rings, painted 1 side)</t>
    </r>
  </si>
  <si>
    <t xml:space="preserve">  **Must buy 5 yellow inserts at a time.**</t>
  </si>
  <si>
    <t>Retain CC# for future orders?       Yes           No</t>
  </si>
  <si>
    <t>Part</t>
  </si>
  <si>
    <t>Price**</t>
  </si>
  <si>
    <t>Extended</t>
  </si>
  <si>
    <t>BCY 30' x 10' w/ carrying bag GREEN</t>
  </si>
  <si>
    <t>3D Targets:</t>
  </si>
  <si>
    <t>3D Stands:</t>
  </si>
  <si>
    <t>3D Net:</t>
  </si>
  <si>
    <t>3D Stands - set of 6 stands</t>
  </si>
  <si>
    <t>3D Stand - Turkey</t>
  </si>
  <si>
    <t>3D Stand - Medium (used for the other 5 animals)</t>
  </si>
  <si>
    <t>Golf Game Polypropylene Target Face</t>
  </si>
  <si>
    <t>Baseball Game Polypropylene Target Face</t>
  </si>
  <si>
    <t>Total Page 1</t>
  </si>
  <si>
    <t>Total Page 2</t>
  </si>
  <si>
    <t>Total of both pages</t>
  </si>
  <si>
    <t>SHIPPING…Please return this form via email or fax and we will get the additional shipping cost.</t>
  </si>
  <si>
    <t>YOU are responsible for the duties and taxes to get the items into Canada**</t>
  </si>
  <si>
    <t xml:space="preserve">BROKER…Once you agree to the shipping costs, we will need your broker name, contact, </t>
  </si>
  <si>
    <t>address, phone number, acount number, etc.</t>
  </si>
  <si>
    <t>MUST BE PAID</t>
  </si>
  <si>
    <t>IN US DOLLARS!</t>
  </si>
  <si>
    <t>3D Inserts:</t>
  </si>
  <si>
    <t>3D Alert Deer Insert</t>
  </si>
  <si>
    <t>3D Antelope Insert</t>
  </si>
  <si>
    <t>3D Standing Stone Sheep Insert</t>
  </si>
  <si>
    <t>3D Cinnamon Bear Insert</t>
  </si>
  <si>
    <t>3D Alert Turkey Insert</t>
  </si>
  <si>
    <t>3D Coyote Insert</t>
  </si>
  <si>
    <t>3D Coyote Target (stand not included)</t>
  </si>
  <si>
    <t>3D Alert Deer Target (stand not included)</t>
  </si>
  <si>
    <t>3D Antelope Target (stand not included)</t>
  </si>
  <si>
    <t>3D Cinnamon Bear Target (stand not included)</t>
  </si>
  <si>
    <t>3D Standing Stone Sheep Target (stand not included)</t>
  </si>
  <si>
    <t>3D Alert Turkey Target (stand not included)</t>
  </si>
  <si>
    <t>3D Set of all 6 targets (stands not included)</t>
  </si>
  <si>
    <t>American</t>
  </si>
  <si>
    <t>Whitetail:</t>
  </si>
  <si>
    <t>Pk</t>
  </si>
  <si>
    <t>Replacement Cover BLOCK</t>
  </si>
  <si>
    <t>Repl. Cover Kit 80cm both sides MORRELL</t>
  </si>
  <si>
    <t>Repl. Cover Kit 80cm one side/white on the other MORRELL</t>
  </si>
  <si>
    <t>Feradyne (Block)</t>
  </si>
  <si>
    <t>BCY 50' x 10' GREEN</t>
  </si>
  <si>
    <t>Email: orders@naspschools.org</t>
  </si>
  <si>
    <t>Archery Curtain Rod and Hooks (30 hooks included)</t>
  </si>
  <si>
    <t>Hooks (30 qyt)</t>
  </si>
  <si>
    <t>Genesis poundage gauges (4 pack)</t>
  </si>
  <si>
    <t>$64/pack</t>
  </si>
  <si>
    <r>
      <t>80cm Paper Face Target…</t>
    </r>
    <r>
      <rPr>
        <b/>
        <sz val="10"/>
        <color rgb="FFFF0000"/>
        <rFont val="Arial"/>
        <family val="2"/>
      </rPr>
      <t>must buy in packs of 100</t>
    </r>
  </si>
  <si>
    <t>Must order 5 for free shipping</t>
  </si>
  <si>
    <t>3D Target Faces:</t>
  </si>
  <si>
    <t>3D IBO Tourn Size Two Sided Ram Polypropylene Target Face</t>
  </si>
  <si>
    <t>Must buy 6 for free shipping</t>
  </si>
  <si>
    <t>3D IBO Tourn Size Two Sided Coyote Polypropylene Target Face</t>
  </si>
  <si>
    <t>3D IBO Tourn Size Two Sided Deer Polypropylene Target Face</t>
  </si>
  <si>
    <t>3D IBO Tourn Size Two Sided Turkey Polypropylene Target Face</t>
  </si>
  <si>
    <t>3D IBO Tourn Size Two Sided Bear Polypropylene Target Face</t>
  </si>
  <si>
    <t>3D IBO Tourn Size Two Sided Antelope Polypropylene Target Face</t>
  </si>
  <si>
    <t>$60/each</t>
  </si>
  <si>
    <t>$21/each</t>
  </si>
  <si>
    <t>$279/each</t>
  </si>
  <si>
    <t>$509/each</t>
  </si>
  <si>
    <t>$482/each</t>
  </si>
  <si>
    <t>$503/each</t>
  </si>
  <si>
    <t>$236/each</t>
  </si>
  <si>
    <t>$2,460/set</t>
  </si>
  <si>
    <t>$97/each</t>
  </si>
  <si>
    <t>$102/each</t>
  </si>
  <si>
    <t>$118/each</t>
  </si>
  <si>
    <t>$81/each</t>
  </si>
  <si>
    <t>$70/each</t>
  </si>
  <si>
    <t>$209/set</t>
  </si>
  <si>
    <t>$38/stand</t>
  </si>
  <si>
    <t>$65/each</t>
  </si>
  <si>
    <t>$55/each</t>
  </si>
  <si>
    <t>$24/each</t>
  </si>
  <si>
    <t>$73/each</t>
  </si>
  <si>
    <t>Repair Kit - 2022 and earlier</t>
  </si>
  <si>
    <t>Repair Kit Eclipse Square - 2023</t>
  </si>
  <si>
    <t>$52/each</t>
  </si>
  <si>
    <t>$33/each</t>
  </si>
  <si>
    <t>$10/each</t>
  </si>
  <si>
    <t>$25/each</t>
  </si>
  <si>
    <t>$135/100 pack</t>
  </si>
  <si>
    <t>Bowcases:</t>
  </si>
  <si>
    <t>NASP 6 bow Bowcase - Black</t>
  </si>
  <si>
    <t>$430/each</t>
  </si>
  <si>
    <t>NASP 6 bow Bowcase - Royal Blue</t>
  </si>
  <si>
    <t>NASP 6 bow Bowcase - Red</t>
  </si>
  <si>
    <t>Arrow Bag w/ wheels - Black</t>
  </si>
  <si>
    <t>$295/each</t>
  </si>
  <si>
    <t>Arrow Bag w/ wheels - Blue</t>
  </si>
  <si>
    <t>Arrow Bag w/ wheels - Red</t>
  </si>
  <si>
    <t>Gold Ring Bowcase</t>
  </si>
  <si>
    <t>$90/each</t>
  </si>
  <si>
    <t>$408/net</t>
  </si>
  <si>
    <t>$670/net</t>
  </si>
  <si>
    <t xml:space="preserve">   Jan 1 - Dec 22, 2024</t>
  </si>
  <si>
    <t>NASP Target Replacement, 3D, Paper Faces, Bowcases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</si>
</sst>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lef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16" fontId="4" fillId="0" borderId="2" xfId="0" applyNumberFormat="1" applyFont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4" borderId="0" xfId="0" applyFont="1" applyFill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shrinkToFit="1"/>
    </xf>
    <xf numFmtId="0" fontId="6" fillId="0" borderId="7" xfId="0" applyFont="1" applyBorder="1" applyAlignment="1">
      <alignment horizontal="center" vertical="center" textRotation="60" wrapText="1"/>
    </xf>
    <xf numFmtId="0" fontId="6" fillId="4" borderId="7" xfId="0" applyFont="1" applyFill="1" applyBorder="1" applyAlignment="1">
      <alignment horizontal="center" vertical="center" textRotation="45" wrapText="1"/>
    </xf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tabSelected="1" zoomScale="85" zoomScaleNormal="85" workbookViewId="0">
      <selection activeCell="D15" sqref="D15"/>
    </sheetView>
  </sheetViews>
  <sheetFormatPr defaultRowHeight="13.2" x14ac:dyDescent="0.25"/>
  <cols>
    <col min="1" max="1" width="14.777343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25" customWidth="1"/>
    <col min="7" max="7" width="6.6640625" customWidth="1"/>
    <col min="8" max="8" width="4.5546875" customWidth="1"/>
    <col min="9" max="9" width="15.44140625" customWidth="1"/>
    <col min="10" max="10" width="11.44140625" customWidth="1"/>
    <col min="12" max="12" width="6" customWidth="1"/>
  </cols>
  <sheetData>
    <row r="1" spans="1:10" ht="17.399999999999999" x14ac:dyDescent="0.3">
      <c r="A1" s="43" t="s">
        <v>137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0" ht="15.6" x14ac:dyDescent="0.3">
      <c r="A3" s="1" t="s">
        <v>24</v>
      </c>
      <c r="D3" s="45" t="s">
        <v>13</v>
      </c>
      <c r="E3" s="45"/>
      <c r="F3" s="45"/>
      <c r="G3" s="28"/>
      <c r="H3" s="28"/>
      <c r="I3" s="2"/>
      <c r="J3" s="29" t="s">
        <v>27</v>
      </c>
    </row>
    <row r="4" spans="1:10" ht="15.6" x14ac:dyDescent="0.3">
      <c r="A4" s="1" t="s">
        <v>25</v>
      </c>
      <c r="D4" s="45" t="s">
        <v>136</v>
      </c>
      <c r="E4" s="45"/>
      <c r="F4" s="45"/>
      <c r="G4" s="28"/>
      <c r="H4" s="28"/>
      <c r="I4" s="2"/>
      <c r="J4" s="29" t="s">
        <v>28</v>
      </c>
    </row>
    <row r="5" spans="1:10" ht="15.6" x14ac:dyDescent="0.3">
      <c r="A5" s="1" t="s">
        <v>26</v>
      </c>
      <c r="D5" s="1"/>
      <c r="E5" s="1"/>
      <c r="F5" s="47" t="s">
        <v>82</v>
      </c>
      <c r="G5" s="47"/>
      <c r="H5" s="47"/>
      <c r="I5" s="47"/>
      <c r="J5" s="47"/>
    </row>
    <row r="6" spans="1:10" s="5" customFormat="1" ht="18.899999999999999" customHeight="1" x14ac:dyDescent="0.25">
      <c r="A6" s="3" t="s">
        <v>0</v>
      </c>
      <c r="B6" s="4"/>
      <c r="C6" s="4"/>
      <c r="D6" s="4"/>
      <c r="F6" s="3" t="s">
        <v>3</v>
      </c>
      <c r="G6" s="4"/>
      <c r="H6" s="4"/>
      <c r="I6" s="4"/>
      <c r="J6" s="4"/>
    </row>
    <row r="7" spans="1:10" s="5" customFormat="1" ht="18.899999999999999" customHeight="1" x14ac:dyDescent="0.25">
      <c r="A7" s="3" t="s">
        <v>1</v>
      </c>
      <c r="B7" s="4"/>
      <c r="C7" s="6"/>
      <c r="D7" s="6"/>
      <c r="F7" s="15" t="s">
        <v>16</v>
      </c>
      <c r="G7" s="4"/>
      <c r="H7" s="4"/>
      <c r="I7" s="4"/>
      <c r="J7" s="4"/>
    </row>
    <row r="8" spans="1:10" s="5" customFormat="1" ht="18.899999999999999" customHeight="1" x14ac:dyDescent="0.25">
      <c r="A8" s="3" t="s">
        <v>2</v>
      </c>
      <c r="B8" s="4"/>
      <c r="C8" s="4"/>
      <c r="D8" s="4"/>
      <c r="F8" s="3" t="s">
        <v>15</v>
      </c>
      <c r="G8" s="4"/>
      <c r="H8" s="4"/>
      <c r="I8" s="4"/>
      <c r="J8" s="6"/>
    </row>
    <row r="9" spans="1:10" s="5" customFormat="1" ht="18.899999999999999" customHeight="1" x14ac:dyDescent="0.25">
      <c r="A9" s="10" t="s">
        <v>14</v>
      </c>
      <c r="B9" s="4"/>
      <c r="C9" s="4"/>
      <c r="D9" s="6"/>
      <c r="F9" s="5" t="s">
        <v>4</v>
      </c>
      <c r="G9" s="4"/>
      <c r="H9" s="4"/>
      <c r="I9" s="4"/>
      <c r="J9" s="4"/>
    </row>
    <row r="10" spans="1:10" s="5" customFormat="1" ht="18.899999999999999" customHeight="1" x14ac:dyDescent="0.25">
      <c r="A10" s="3" t="s">
        <v>15</v>
      </c>
      <c r="B10" s="4"/>
      <c r="C10" s="4"/>
      <c r="D10" s="6"/>
      <c r="F10" s="5" t="s">
        <v>5</v>
      </c>
      <c r="G10" s="4"/>
      <c r="H10" s="4"/>
      <c r="I10" s="4"/>
      <c r="J10" s="4"/>
    </row>
    <row r="11" spans="1:10" s="5" customFormat="1" ht="18.899999999999999" customHeight="1" x14ac:dyDescent="0.25">
      <c r="B11" s="3"/>
      <c r="D11" s="3"/>
      <c r="F11" s="5" t="s">
        <v>6</v>
      </c>
      <c r="G11" s="9"/>
      <c r="H11" s="9"/>
      <c r="I11" s="9"/>
      <c r="J11" s="4"/>
    </row>
    <row r="12" spans="1:10" s="5" customFormat="1" ht="6" customHeight="1" x14ac:dyDescent="0.25">
      <c r="B12" s="3"/>
      <c r="D12" s="3"/>
    </row>
    <row r="13" spans="1:10" s="5" customFormat="1" ht="15.6" customHeight="1" x14ac:dyDescent="0.25">
      <c r="A13" s="17" t="s">
        <v>17</v>
      </c>
      <c r="H13"/>
      <c r="I13" s="3" t="s">
        <v>18</v>
      </c>
    </row>
    <row r="14" spans="1:10" s="5" customFormat="1" ht="18.899999999999999" customHeight="1" x14ac:dyDescent="0.25">
      <c r="A14"/>
      <c r="B14"/>
      <c r="C14"/>
      <c r="D14"/>
      <c r="F14" s="7" t="s">
        <v>12</v>
      </c>
      <c r="G14" s="4"/>
      <c r="H14" s="4"/>
      <c r="I14" s="4"/>
      <c r="J14" s="4"/>
    </row>
    <row r="15" spans="1:10" s="5" customFormat="1" ht="18.899999999999999" customHeight="1" x14ac:dyDescent="0.25">
      <c r="A15" s="5" t="s">
        <v>19</v>
      </c>
      <c r="B15" s="8"/>
      <c r="C15" s="8"/>
      <c r="F15" s="7" t="s">
        <v>21</v>
      </c>
      <c r="G15" s="22"/>
      <c r="H15" s="22"/>
      <c r="I15" s="22"/>
      <c r="J15" s="22"/>
    </row>
    <row r="16" spans="1:10" s="5" customFormat="1" ht="18.899999999999999" customHeight="1" x14ac:dyDescent="0.25">
      <c r="A16" s="21" t="s">
        <v>20</v>
      </c>
      <c r="F16" s="7" t="s">
        <v>22</v>
      </c>
      <c r="G16" s="23"/>
      <c r="H16" s="23"/>
      <c r="I16" s="7" t="s">
        <v>23</v>
      </c>
      <c r="J16" s="6"/>
    </row>
    <row r="17" spans="1:13" s="5" customFormat="1" ht="15" customHeight="1" x14ac:dyDescent="0.25">
      <c r="F17" s="46" t="s">
        <v>38</v>
      </c>
      <c r="G17" s="46"/>
      <c r="H17" s="46"/>
      <c r="I17" s="46"/>
      <c r="J17" s="46"/>
    </row>
    <row r="18" spans="1:13" ht="15.6" x14ac:dyDescent="0.3">
      <c r="A18" s="48" t="s">
        <v>54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25"/>
    </row>
    <row r="19" spans="1:13" ht="15.6" x14ac:dyDescent="0.3">
      <c r="A19" s="48" t="s">
        <v>55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26"/>
      <c r="M19" s="25"/>
    </row>
    <row r="20" spans="1:13" ht="15.6" x14ac:dyDescent="0.3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5"/>
    </row>
    <row r="21" spans="1:13" ht="15.6" x14ac:dyDescent="0.3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27"/>
    </row>
    <row r="22" spans="1:13" s="10" customFormat="1" ht="12" customHeight="1" x14ac:dyDescent="0.25">
      <c r="B22" s="10" t="s">
        <v>39</v>
      </c>
      <c r="J22" s="10" t="s">
        <v>41</v>
      </c>
    </row>
    <row r="23" spans="1:13" s="5" customFormat="1" x14ac:dyDescent="0.25">
      <c r="B23" s="10" t="s">
        <v>8</v>
      </c>
      <c r="C23" s="44" t="s">
        <v>9</v>
      </c>
      <c r="D23" s="44"/>
      <c r="E23" s="44"/>
      <c r="F23" s="44"/>
      <c r="G23" s="10" t="s">
        <v>10</v>
      </c>
      <c r="I23" s="10" t="s">
        <v>40</v>
      </c>
      <c r="J23" s="10" t="s">
        <v>7</v>
      </c>
    </row>
    <row r="24" spans="1:13" s="5" customFormat="1" ht="15.9" customHeight="1" x14ac:dyDescent="0.25">
      <c r="A24" s="24" t="s">
        <v>80</v>
      </c>
      <c r="B24" s="12">
        <v>19110</v>
      </c>
      <c r="C24" s="37" t="s">
        <v>77</v>
      </c>
      <c r="D24" s="38"/>
      <c r="E24" s="38"/>
      <c r="F24" s="38"/>
      <c r="G24" s="13"/>
      <c r="H24" s="12" t="s">
        <v>11</v>
      </c>
      <c r="I24" s="12" t="s">
        <v>35</v>
      </c>
      <c r="J24" s="14">
        <f>G24*22</f>
        <v>0</v>
      </c>
    </row>
    <row r="25" spans="1:13" s="5" customFormat="1" ht="4.95" customHeight="1" x14ac:dyDescent="0.25">
      <c r="A25" s="11"/>
      <c r="B25" s="15"/>
      <c r="D25" s="3"/>
      <c r="E25" s="3"/>
      <c r="F25" s="3"/>
      <c r="G25" s="2"/>
      <c r="H25" s="15"/>
      <c r="I25" s="15"/>
      <c r="J25" s="16"/>
    </row>
    <row r="26" spans="1:13" s="5" customFormat="1" ht="15.9" customHeight="1" x14ac:dyDescent="0.25">
      <c r="A26" s="24" t="s">
        <v>29</v>
      </c>
      <c r="B26" s="12">
        <v>19130</v>
      </c>
      <c r="C26" s="37" t="s">
        <v>78</v>
      </c>
      <c r="D26" s="38"/>
      <c r="E26" s="38"/>
      <c r="F26" s="38"/>
      <c r="G26" s="13"/>
      <c r="H26" s="12" t="s">
        <v>11</v>
      </c>
      <c r="I26" s="12" t="s">
        <v>98</v>
      </c>
      <c r="J26" s="14">
        <f>G26*21</f>
        <v>0</v>
      </c>
    </row>
    <row r="27" spans="1:13" s="5" customFormat="1" ht="15.9" customHeight="1" x14ac:dyDescent="0.25">
      <c r="A27" s="11"/>
      <c r="B27" s="12">
        <v>19131</v>
      </c>
      <c r="C27" s="37" t="s">
        <v>79</v>
      </c>
      <c r="D27" s="38"/>
      <c r="E27" s="38"/>
      <c r="F27" s="38"/>
      <c r="G27" s="13"/>
      <c r="H27" s="12" t="s">
        <v>11</v>
      </c>
      <c r="I27" s="12" t="s">
        <v>98</v>
      </c>
      <c r="J27" s="14">
        <f>G27*21</f>
        <v>0</v>
      </c>
    </row>
    <row r="28" spans="1:13" s="5" customFormat="1" ht="15.9" customHeight="1" x14ac:dyDescent="0.25">
      <c r="A28" s="11"/>
      <c r="B28" s="12">
        <v>19132</v>
      </c>
      <c r="C28" s="39" t="s">
        <v>87</v>
      </c>
      <c r="D28" s="40"/>
      <c r="E28" s="40"/>
      <c r="F28" s="41"/>
      <c r="G28" s="13"/>
      <c r="H28" s="12" t="s">
        <v>76</v>
      </c>
      <c r="I28" s="12" t="s">
        <v>122</v>
      </c>
      <c r="J28" s="14">
        <f>G28*135</f>
        <v>0</v>
      </c>
    </row>
    <row r="29" spans="1:13" s="5" customFormat="1" ht="4.5" customHeight="1" x14ac:dyDescent="0.25">
      <c r="B29" s="33"/>
      <c r="C29" s="34"/>
      <c r="D29" s="34"/>
      <c r="E29" s="34"/>
      <c r="F29" s="34"/>
      <c r="G29" s="34"/>
      <c r="H29" s="34"/>
      <c r="I29" s="34"/>
      <c r="J29" s="35"/>
    </row>
    <row r="30" spans="1:13" s="5" customFormat="1" ht="15.9" customHeight="1" x14ac:dyDescent="0.25">
      <c r="A30" s="24" t="s">
        <v>43</v>
      </c>
      <c r="B30" s="33">
        <v>19120</v>
      </c>
      <c r="C30" s="30" t="s">
        <v>67</v>
      </c>
      <c r="D30" s="31"/>
      <c r="E30" s="31"/>
      <c r="F30" s="31"/>
      <c r="G30" s="13"/>
      <c r="H30" s="12" t="s">
        <v>11</v>
      </c>
      <c r="I30" s="12" t="s">
        <v>99</v>
      </c>
      <c r="J30" s="14">
        <f>G30*279</f>
        <v>0</v>
      </c>
    </row>
    <row r="31" spans="1:13" s="5" customFormat="1" ht="15.9" customHeight="1" x14ac:dyDescent="0.25">
      <c r="B31" s="33">
        <v>19124</v>
      </c>
      <c r="C31" s="30" t="s">
        <v>68</v>
      </c>
      <c r="D31" s="31"/>
      <c r="E31" s="31"/>
      <c r="F31" s="31"/>
      <c r="G31" s="13"/>
      <c r="H31" s="12" t="s">
        <v>11</v>
      </c>
      <c r="I31" s="12" t="s">
        <v>100</v>
      </c>
      <c r="J31" s="14">
        <f>G31*509</f>
        <v>0</v>
      </c>
    </row>
    <row r="32" spans="1:13" s="5" customFormat="1" ht="15.9" customHeight="1" x14ac:dyDescent="0.25">
      <c r="B32" s="33">
        <v>19125</v>
      </c>
      <c r="C32" s="30" t="s">
        <v>69</v>
      </c>
      <c r="D32" s="31"/>
      <c r="E32" s="31"/>
      <c r="F32" s="31"/>
      <c r="G32" s="13"/>
      <c r="H32" s="12" t="s">
        <v>11</v>
      </c>
      <c r="I32" s="12" t="s">
        <v>101</v>
      </c>
      <c r="J32" s="14">
        <f>G32*482</f>
        <v>0</v>
      </c>
    </row>
    <row r="33" spans="1:10" s="5" customFormat="1" ht="15.9" customHeight="1" x14ac:dyDescent="0.25">
      <c r="B33" s="33">
        <v>19126</v>
      </c>
      <c r="C33" s="30" t="s">
        <v>70</v>
      </c>
      <c r="D33" s="31"/>
      <c r="E33" s="31"/>
      <c r="F33" s="31"/>
      <c r="G33" s="13"/>
      <c r="H33" s="12" t="s">
        <v>11</v>
      </c>
      <c r="I33" s="12" t="s">
        <v>102</v>
      </c>
      <c r="J33" s="14">
        <f>G33*503</f>
        <v>0</v>
      </c>
    </row>
    <row r="34" spans="1:10" s="5" customFormat="1" ht="15.9" customHeight="1" x14ac:dyDescent="0.25">
      <c r="B34" s="33">
        <v>19127</v>
      </c>
      <c r="C34" s="30" t="s">
        <v>71</v>
      </c>
      <c r="D34" s="31"/>
      <c r="E34" s="31"/>
      <c r="F34" s="31"/>
      <c r="G34" s="13"/>
      <c r="H34" s="12" t="s">
        <v>11</v>
      </c>
      <c r="I34" s="12" t="s">
        <v>100</v>
      </c>
      <c r="J34" s="14">
        <f>G34*509</f>
        <v>0</v>
      </c>
    </row>
    <row r="35" spans="1:10" s="5" customFormat="1" ht="15.9" customHeight="1" x14ac:dyDescent="0.25">
      <c r="B35" s="33">
        <v>19128</v>
      </c>
      <c r="C35" s="30" t="s">
        <v>72</v>
      </c>
      <c r="D35" s="31"/>
      <c r="E35" s="31"/>
      <c r="F35" s="31"/>
      <c r="G35" s="13"/>
      <c r="H35" s="12" t="s">
        <v>11</v>
      </c>
      <c r="I35" s="12" t="s">
        <v>103</v>
      </c>
      <c r="J35" s="14">
        <f>G35*236</f>
        <v>0</v>
      </c>
    </row>
    <row r="36" spans="1:10" s="5" customFormat="1" ht="15.9" customHeight="1" x14ac:dyDescent="0.25">
      <c r="B36" s="33">
        <v>19129</v>
      </c>
      <c r="C36" s="30" t="s">
        <v>73</v>
      </c>
      <c r="D36" s="31"/>
      <c r="E36" s="31"/>
      <c r="F36" s="31"/>
      <c r="G36" s="13"/>
      <c r="H36" s="12" t="s">
        <v>11</v>
      </c>
      <c r="I36" s="12" t="s">
        <v>104</v>
      </c>
      <c r="J36" s="14">
        <f>G36*2460</f>
        <v>0</v>
      </c>
    </row>
    <row r="37" spans="1:10" s="5" customFormat="1" ht="15.9" customHeight="1" x14ac:dyDescent="0.25">
      <c r="A37" s="24" t="s">
        <v>60</v>
      </c>
      <c r="B37" s="33">
        <v>19111</v>
      </c>
      <c r="C37" s="37" t="s">
        <v>61</v>
      </c>
      <c r="D37" s="38"/>
      <c r="E37" s="38"/>
      <c r="F37" s="38"/>
      <c r="G37" s="13"/>
      <c r="H37" s="12" t="s">
        <v>11</v>
      </c>
      <c r="I37" s="12" t="s">
        <v>105</v>
      </c>
      <c r="J37" s="14">
        <f>G37*97</f>
        <v>0</v>
      </c>
    </row>
    <row r="38" spans="1:10" s="5" customFormat="1" ht="15.9" customHeight="1" x14ac:dyDescent="0.25">
      <c r="B38" s="33">
        <v>19112</v>
      </c>
      <c r="C38" s="37" t="s">
        <v>62</v>
      </c>
      <c r="D38" s="38"/>
      <c r="E38" s="38"/>
      <c r="F38" s="38"/>
      <c r="G38" s="13"/>
      <c r="H38" s="12" t="s">
        <v>11</v>
      </c>
      <c r="I38" s="12" t="s">
        <v>105</v>
      </c>
      <c r="J38" s="14">
        <f>G38*97</f>
        <v>0</v>
      </c>
    </row>
    <row r="39" spans="1:10" s="5" customFormat="1" ht="15.9" customHeight="1" x14ac:dyDescent="0.25">
      <c r="B39" s="33">
        <v>19113</v>
      </c>
      <c r="C39" s="37" t="s">
        <v>63</v>
      </c>
      <c r="D39" s="38"/>
      <c r="E39" s="38"/>
      <c r="F39" s="38"/>
      <c r="G39" s="13"/>
      <c r="H39" s="12" t="s">
        <v>11</v>
      </c>
      <c r="I39" s="12" t="s">
        <v>106</v>
      </c>
      <c r="J39" s="14">
        <f>G39*102</f>
        <v>0</v>
      </c>
    </row>
    <row r="40" spans="1:10" s="5" customFormat="1" ht="15.9" customHeight="1" x14ac:dyDescent="0.25">
      <c r="B40" s="33">
        <v>19114</v>
      </c>
      <c r="C40" s="37" t="s">
        <v>64</v>
      </c>
      <c r="D40" s="38"/>
      <c r="E40" s="38"/>
      <c r="F40" s="38"/>
      <c r="G40" s="13"/>
      <c r="H40" s="12" t="s">
        <v>11</v>
      </c>
      <c r="I40" s="12" t="s">
        <v>107</v>
      </c>
      <c r="J40" s="14">
        <f>G40*118</f>
        <v>0</v>
      </c>
    </row>
    <row r="41" spans="1:10" s="5" customFormat="1" ht="15.9" customHeight="1" x14ac:dyDescent="0.25">
      <c r="B41" s="33">
        <v>19115</v>
      </c>
      <c r="C41" s="37" t="s">
        <v>65</v>
      </c>
      <c r="D41" s="38"/>
      <c r="E41" s="38"/>
      <c r="F41" s="38"/>
      <c r="G41" s="13"/>
      <c r="H41" s="12" t="s">
        <v>11</v>
      </c>
      <c r="I41" s="12" t="s">
        <v>108</v>
      </c>
      <c r="J41" s="14">
        <f>G41*81</f>
        <v>0</v>
      </c>
    </row>
    <row r="42" spans="1:10" s="5" customFormat="1" ht="15.9" customHeight="1" x14ac:dyDescent="0.25">
      <c r="B42" s="33">
        <v>19116</v>
      </c>
      <c r="C42" s="37" t="s">
        <v>66</v>
      </c>
      <c r="D42" s="38"/>
      <c r="E42" s="38"/>
      <c r="F42" s="38"/>
      <c r="G42" s="13"/>
      <c r="H42" s="12" t="s">
        <v>11</v>
      </c>
      <c r="I42" s="12" t="s">
        <v>109</v>
      </c>
      <c r="J42" s="14">
        <f>G42*70</f>
        <v>0</v>
      </c>
    </row>
    <row r="43" spans="1:10" s="5" customFormat="1" ht="15.9" customHeight="1" x14ac:dyDescent="0.25">
      <c r="A43" s="24" t="s">
        <v>45</v>
      </c>
      <c r="B43" s="33">
        <v>10924</v>
      </c>
      <c r="C43" s="37" t="s">
        <v>42</v>
      </c>
      <c r="D43" s="38"/>
      <c r="E43" s="38"/>
      <c r="F43" s="38"/>
      <c r="G43" s="13"/>
      <c r="H43" s="12" t="s">
        <v>11</v>
      </c>
      <c r="I43" s="12" t="s">
        <v>134</v>
      </c>
      <c r="J43" s="14">
        <f>G43*408</f>
        <v>0</v>
      </c>
    </row>
    <row r="44" spans="1:10" s="5" customFormat="1" ht="15.9" customHeight="1" x14ac:dyDescent="0.25">
      <c r="A44" s="11"/>
      <c r="B44" s="33">
        <v>10926</v>
      </c>
      <c r="C44" s="39" t="s">
        <v>81</v>
      </c>
      <c r="D44" s="40"/>
      <c r="E44" s="40"/>
      <c r="F44" s="41"/>
      <c r="G44" s="13"/>
      <c r="H44" s="12" t="s">
        <v>11</v>
      </c>
      <c r="I44" s="12" t="s">
        <v>135</v>
      </c>
      <c r="J44" s="14">
        <f>G44*670</f>
        <v>0</v>
      </c>
    </row>
    <row r="45" spans="1:10" s="5" customFormat="1" ht="15.9" customHeight="1" x14ac:dyDescent="0.25">
      <c r="A45" s="24" t="s">
        <v>44</v>
      </c>
      <c r="B45" s="33">
        <v>19117</v>
      </c>
      <c r="C45" s="37" t="s">
        <v>46</v>
      </c>
      <c r="D45" s="38"/>
      <c r="E45" s="38"/>
      <c r="F45" s="38"/>
      <c r="G45" s="13"/>
      <c r="H45" s="12" t="s">
        <v>11</v>
      </c>
      <c r="I45" s="12" t="s">
        <v>110</v>
      </c>
      <c r="J45" s="14">
        <f>G45*209</f>
        <v>0</v>
      </c>
    </row>
    <row r="46" spans="1:10" s="5" customFormat="1" ht="15.9" customHeight="1" x14ac:dyDescent="0.25">
      <c r="B46" s="33">
        <v>19118</v>
      </c>
      <c r="C46" s="37" t="s">
        <v>47</v>
      </c>
      <c r="D46" s="38"/>
      <c r="E46" s="38"/>
      <c r="F46" s="38"/>
      <c r="G46" s="13"/>
      <c r="H46" s="12" t="s">
        <v>11</v>
      </c>
      <c r="I46" s="12" t="s">
        <v>111</v>
      </c>
      <c r="J46" s="14">
        <f>G46*38</f>
        <v>0</v>
      </c>
    </row>
    <row r="47" spans="1:10" s="5" customFormat="1" ht="15.9" customHeight="1" x14ac:dyDescent="0.25">
      <c r="B47" s="33">
        <v>19119</v>
      </c>
      <c r="C47" s="37" t="s">
        <v>48</v>
      </c>
      <c r="D47" s="38"/>
      <c r="E47" s="38"/>
      <c r="F47" s="38"/>
      <c r="G47" s="13"/>
      <c r="H47" s="12" t="s">
        <v>11</v>
      </c>
      <c r="I47" s="12" t="s">
        <v>111</v>
      </c>
      <c r="J47" s="14">
        <f>G47*38</f>
        <v>0</v>
      </c>
    </row>
    <row r="48" spans="1:10" s="5" customFormat="1" ht="4.5" customHeight="1" x14ac:dyDescent="0.25">
      <c r="B48" s="33"/>
      <c r="C48" s="34"/>
      <c r="D48" s="34"/>
      <c r="E48" s="34"/>
      <c r="F48" s="34"/>
      <c r="G48" s="34"/>
      <c r="H48" s="34"/>
      <c r="I48" s="34"/>
      <c r="J48" s="35"/>
    </row>
    <row r="49" spans="1:12" s="5" customFormat="1" ht="15.75" customHeight="1" x14ac:dyDescent="0.25">
      <c r="A49" s="24" t="s">
        <v>30</v>
      </c>
      <c r="B49" s="12">
        <v>19121</v>
      </c>
      <c r="C49" s="37" t="s">
        <v>36</v>
      </c>
      <c r="D49" s="38"/>
      <c r="E49" s="38"/>
      <c r="F49" s="38"/>
      <c r="G49" s="13"/>
      <c r="H49" s="12" t="s">
        <v>11</v>
      </c>
      <c r="I49" s="12" t="s">
        <v>112</v>
      </c>
      <c r="J49" s="14">
        <f>G49*65</f>
        <v>0</v>
      </c>
    </row>
    <row r="50" spans="1:12" s="5" customFormat="1" ht="15.75" customHeight="1" x14ac:dyDescent="0.25">
      <c r="A50" s="11"/>
      <c r="B50" s="12">
        <v>19122</v>
      </c>
      <c r="C50" s="37" t="s">
        <v>31</v>
      </c>
      <c r="D50" s="38"/>
      <c r="E50" s="38"/>
      <c r="F50" s="38"/>
      <c r="G50" s="13"/>
      <c r="H50" s="12" t="s">
        <v>11</v>
      </c>
      <c r="I50" s="12" t="s">
        <v>113</v>
      </c>
      <c r="J50" s="14">
        <f>G50*55</f>
        <v>0</v>
      </c>
    </row>
    <row r="51" spans="1:12" s="5" customFormat="1" ht="15.75" customHeight="1" x14ac:dyDescent="0.25">
      <c r="B51" s="12">
        <v>19123</v>
      </c>
      <c r="C51" s="37" t="s">
        <v>32</v>
      </c>
      <c r="D51" s="38"/>
      <c r="E51" s="38"/>
      <c r="F51" s="38"/>
      <c r="G51" s="13"/>
      <c r="H51" s="12" t="s">
        <v>11</v>
      </c>
      <c r="I51" s="12" t="s">
        <v>114</v>
      </c>
      <c r="J51" s="14">
        <f>G51*24</f>
        <v>0</v>
      </c>
    </row>
    <row r="52" spans="1:12" s="5" customFormat="1" ht="15.75" customHeight="1" x14ac:dyDescent="0.25">
      <c r="B52" s="12"/>
      <c r="C52" s="37" t="s">
        <v>37</v>
      </c>
      <c r="D52" s="38"/>
      <c r="E52" s="38"/>
      <c r="F52" s="38"/>
      <c r="G52" s="13"/>
      <c r="H52" s="12"/>
      <c r="I52" s="12"/>
      <c r="J52" s="14"/>
    </row>
    <row r="53" spans="1:12" s="5" customFormat="1" ht="4.95" customHeight="1" x14ac:dyDescent="0.25">
      <c r="A53" s="11"/>
      <c r="B53" s="15"/>
      <c r="D53" s="3"/>
      <c r="E53" s="3"/>
      <c r="F53" s="3"/>
      <c r="G53" s="2"/>
      <c r="H53" s="15"/>
      <c r="I53" s="15"/>
      <c r="J53" s="16"/>
    </row>
    <row r="54" spans="1:12" s="5" customFormat="1" x14ac:dyDescent="0.25">
      <c r="A54" s="24" t="s">
        <v>74</v>
      </c>
      <c r="B54" s="12">
        <v>11380</v>
      </c>
      <c r="C54" s="37" t="s">
        <v>116</v>
      </c>
      <c r="D54" s="38"/>
      <c r="E54" s="38"/>
      <c r="F54" s="38"/>
      <c r="G54" s="13"/>
      <c r="H54" s="12" t="s">
        <v>11</v>
      </c>
      <c r="I54" s="12" t="s">
        <v>97</v>
      </c>
      <c r="J54" s="14">
        <f>G54*60</f>
        <v>0</v>
      </c>
    </row>
    <row r="55" spans="1:12" s="5" customFormat="1" ht="15" customHeight="1" x14ac:dyDescent="0.25">
      <c r="A55" s="24" t="s">
        <v>75</v>
      </c>
      <c r="B55" s="12">
        <v>11381</v>
      </c>
      <c r="C55" s="37" t="s">
        <v>117</v>
      </c>
      <c r="D55" s="38"/>
      <c r="E55" s="38"/>
      <c r="F55" s="38"/>
      <c r="G55" s="13"/>
      <c r="H55" s="12" t="s">
        <v>11</v>
      </c>
      <c r="I55" s="12" t="s">
        <v>115</v>
      </c>
      <c r="J55" s="14">
        <f>G55*73</f>
        <v>0</v>
      </c>
    </row>
    <row r="56" spans="1:12" s="5" customFormat="1" ht="4.95" customHeight="1" x14ac:dyDescent="0.25">
      <c r="B56" s="15"/>
      <c r="C56" s="3"/>
      <c r="G56" s="2"/>
      <c r="H56" s="15"/>
      <c r="I56" s="15"/>
      <c r="J56" s="16"/>
    </row>
    <row r="57" spans="1:12" s="5" customFormat="1" ht="15" customHeight="1" x14ac:dyDescent="0.25">
      <c r="A57" s="11"/>
      <c r="B57" s="42"/>
      <c r="C57" s="42"/>
      <c r="D57" s="42"/>
      <c r="E57" s="42"/>
      <c r="F57" s="42"/>
      <c r="G57" s="42"/>
      <c r="H57" s="42"/>
      <c r="I57" s="15"/>
      <c r="J57" s="16"/>
      <c r="K57" s="17" t="s">
        <v>58</v>
      </c>
      <c r="L57" s="17"/>
    </row>
    <row r="58" spans="1:12" s="5" customFormat="1" ht="15" customHeight="1" thickBot="1" x14ac:dyDescent="0.3">
      <c r="B58" s="42"/>
      <c r="C58" s="42"/>
      <c r="D58" s="42"/>
      <c r="E58" s="42"/>
      <c r="F58" s="42"/>
      <c r="G58" s="42"/>
      <c r="H58" s="42"/>
      <c r="I58" s="11" t="s">
        <v>51</v>
      </c>
      <c r="J58" s="18">
        <f>SUM(J24:J57)</f>
        <v>0</v>
      </c>
      <c r="K58" s="17" t="s">
        <v>59</v>
      </c>
      <c r="L58" s="17"/>
    </row>
    <row r="59" spans="1:12" s="5" customFormat="1" ht="4.95" customHeight="1" thickTop="1" x14ac:dyDescent="0.25"/>
    <row r="60" spans="1:12" s="5" customFormat="1" ht="15" x14ac:dyDescent="0.25">
      <c r="A60" s="24" t="s">
        <v>29</v>
      </c>
      <c r="B60" s="12">
        <v>19165</v>
      </c>
      <c r="C60" s="30" t="s">
        <v>83</v>
      </c>
      <c r="D60" s="31"/>
      <c r="E60" s="31"/>
      <c r="F60" s="31"/>
      <c r="G60" s="13"/>
      <c r="H60" s="12" t="s">
        <v>11</v>
      </c>
      <c r="I60" s="12" t="s">
        <v>118</v>
      </c>
      <c r="J60" s="14">
        <f>G60*52</f>
        <v>0</v>
      </c>
    </row>
    <row r="61" spans="1:12" s="5" customFormat="1" ht="15" customHeight="1" x14ac:dyDescent="0.25">
      <c r="A61" s="24"/>
      <c r="B61" s="12">
        <v>19166</v>
      </c>
      <c r="C61" s="39" t="s">
        <v>84</v>
      </c>
      <c r="D61" s="40"/>
      <c r="E61" s="40"/>
      <c r="F61" s="41"/>
      <c r="G61" s="13"/>
      <c r="H61" s="12" t="s">
        <v>11</v>
      </c>
      <c r="I61" s="12" t="s">
        <v>119</v>
      </c>
      <c r="J61" s="14">
        <f>G61*33</f>
        <v>0</v>
      </c>
    </row>
    <row r="62" spans="1:12" s="5" customFormat="1" ht="15" customHeight="1" x14ac:dyDescent="0.25">
      <c r="A62" s="24"/>
      <c r="B62" s="12">
        <v>19167</v>
      </c>
      <c r="C62" s="37" t="s">
        <v>85</v>
      </c>
      <c r="D62" s="38"/>
      <c r="E62" s="38"/>
      <c r="F62" s="38"/>
      <c r="G62" s="13"/>
      <c r="H62" s="12" t="s">
        <v>11</v>
      </c>
      <c r="I62" s="12" t="s">
        <v>86</v>
      </c>
      <c r="J62" s="14">
        <f>G62*64</f>
        <v>0</v>
      </c>
    </row>
    <row r="63" spans="1:12" s="5" customFormat="1" ht="4.95" customHeight="1" x14ac:dyDescent="0.25">
      <c r="A63" s="11"/>
      <c r="B63" s="15"/>
      <c r="D63" s="3"/>
      <c r="E63" s="3"/>
      <c r="F63" s="3"/>
      <c r="G63" s="2"/>
      <c r="H63" s="15"/>
      <c r="I63" s="15"/>
      <c r="J63" s="16"/>
    </row>
    <row r="64" spans="1:12" s="5" customFormat="1" ht="15.9" customHeight="1" x14ac:dyDescent="0.25">
      <c r="A64" s="50" t="s">
        <v>88</v>
      </c>
      <c r="B64" s="12">
        <v>19134</v>
      </c>
      <c r="C64" s="37" t="s">
        <v>33</v>
      </c>
      <c r="D64" s="38"/>
      <c r="E64" s="38"/>
      <c r="F64" s="38"/>
      <c r="G64" s="13"/>
      <c r="H64" s="12" t="s">
        <v>11</v>
      </c>
      <c r="I64" s="12" t="s">
        <v>120</v>
      </c>
      <c r="J64" s="14">
        <f>G64*10</f>
        <v>0</v>
      </c>
    </row>
    <row r="65" spans="1:11" s="5" customFormat="1" ht="15.9" customHeight="1" x14ac:dyDescent="0.25">
      <c r="A65" s="50"/>
      <c r="B65" s="12">
        <v>19145</v>
      </c>
      <c r="C65" s="37" t="s">
        <v>34</v>
      </c>
      <c r="D65" s="38"/>
      <c r="E65" s="38"/>
      <c r="F65" s="38"/>
      <c r="G65" s="13"/>
      <c r="H65" s="12" t="s">
        <v>11</v>
      </c>
      <c r="I65" s="12" t="s">
        <v>120</v>
      </c>
      <c r="J65" s="14">
        <f>G65*10</f>
        <v>0</v>
      </c>
    </row>
    <row r="66" spans="1:11" s="5" customFormat="1" ht="15.9" customHeight="1" x14ac:dyDescent="0.25">
      <c r="A66" s="50"/>
      <c r="B66" s="12">
        <v>19149</v>
      </c>
      <c r="C66" s="37" t="s">
        <v>49</v>
      </c>
      <c r="D66" s="38"/>
      <c r="E66" s="38"/>
      <c r="F66" s="38"/>
      <c r="G66" s="13"/>
      <c r="H66" s="12" t="s">
        <v>11</v>
      </c>
      <c r="I66" s="12" t="s">
        <v>120</v>
      </c>
      <c r="J66" s="14">
        <f>G66*10</f>
        <v>0</v>
      </c>
    </row>
    <row r="67" spans="1:11" s="5" customFormat="1" ht="15.9" customHeight="1" x14ac:dyDescent="0.25">
      <c r="A67" s="50"/>
      <c r="B67" s="12">
        <v>19150</v>
      </c>
      <c r="C67" s="37" t="s">
        <v>50</v>
      </c>
      <c r="D67" s="38"/>
      <c r="E67" s="38"/>
      <c r="F67" s="38"/>
      <c r="G67" s="13"/>
      <c r="H67" s="12" t="s">
        <v>11</v>
      </c>
      <c r="I67" s="12" t="s">
        <v>120</v>
      </c>
      <c r="J67" s="14">
        <f>G67*10</f>
        <v>0</v>
      </c>
    </row>
    <row r="68" spans="1:11" s="5" customFormat="1" ht="15.9" customHeight="1" x14ac:dyDescent="0.25">
      <c r="A68" s="36" t="s">
        <v>89</v>
      </c>
      <c r="B68" s="12">
        <v>19168</v>
      </c>
      <c r="C68" s="37" t="s">
        <v>90</v>
      </c>
      <c r="D68" s="38"/>
      <c r="E68" s="38"/>
      <c r="F68" s="38"/>
      <c r="G68" s="13"/>
      <c r="H68" s="12" t="s">
        <v>11</v>
      </c>
      <c r="I68" s="12" t="s">
        <v>121</v>
      </c>
      <c r="J68" s="14">
        <f>G68*25</f>
        <v>0</v>
      </c>
    </row>
    <row r="69" spans="1:11" s="5" customFormat="1" ht="15.9" customHeight="1" x14ac:dyDescent="0.25">
      <c r="A69" s="51" t="s">
        <v>91</v>
      </c>
      <c r="B69" s="12">
        <v>19169</v>
      </c>
      <c r="C69" s="37" t="s">
        <v>92</v>
      </c>
      <c r="D69" s="38"/>
      <c r="E69" s="38"/>
      <c r="F69" s="38"/>
      <c r="G69" s="13"/>
      <c r="H69" s="12" t="s">
        <v>11</v>
      </c>
      <c r="I69" s="12" t="s">
        <v>121</v>
      </c>
      <c r="J69" s="14">
        <f t="shared" ref="J69:J73" si="0">G69*25</f>
        <v>0</v>
      </c>
    </row>
    <row r="70" spans="1:11" s="5" customFormat="1" ht="15.9" customHeight="1" x14ac:dyDescent="0.25">
      <c r="A70" s="51"/>
      <c r="B70" s="12">
        <v>19170</v>
      </c>
      <c r="C70" s="37" t="s">
        <v>93</v>
      </c>
      <c r="D70" s="38"/>
      <c r="E70" s="38"/>
      <c r="F70" s="38"/>
      <c r="G70" s="13"/>
      <c r="H70" s="12" t="s">
        <v>11</v>
      </c>
      <c r="I70" s="12" t="s">
        <v>121</v>
      </c>
      <c r="J70" s="14">
        <f t="shared" si="0"/>
        <v>0</v>
      </c>
    </row>
    <row r="71" spans="1:11" s="5" customFormat="1" ht="15.9" customHeight="1" x14ac:dyDescent="0.25">
      <c r="A71" s="51"/>
      <c r="B71" s="12">
        <v>19171</v>
      </c>
      <c r="C71" s="37" t="s">
        <v>94</v>
      </c>
      <c r="D71" s="38"/>
      <c r="E71" s="38"/>
      <c r="F71" s="38"/>
      <c r="G71" s="13"/>
      <c r="H71" s="12" t="s">
        <v>11</v>
      </c>
      <c r="I71" s="12" t="s">
        <v>121</v>
      </c>
      <c r="J71" s="14">
        <f t="shared" si="0"/>
        <v>0</v>
      </c>
    </row>
    <row r="72" spans="1:11" s="5" customFormat="1" ht="15.9" customHeight="1" x14ac:dyDescent="0.25">
      <c r="A72" s="51"/>
      <c r="B72" s="12">
        <v>19172</v>
      </c>
      <c r="C72" s="37" t="s">
        <v>95</v>
      </c>
      <c r="D72" s="38"/>
      <c r="E72" s="38"/>
      <c r="F72" s="38"/>
      <c r="G72" s="13"/>
      <c r="H72" s="12" t="s">
        <v>11</v>
      </c>
      <c r="I72" s="12" t="s">
        <v>121</v>
      </c>
      <c r="J72" s="14">
        <f t="shared" si="0"/>
        <v>0</v>
      </c>
    </row>
    <row r="73" spans="1:11" s="5" customFormat="1" ht="15.9" customHeight="1" x14ac:dyDescent="0.25">
      <c r="A73" s="51"/>
      <c r="B73" s="12">
        <v>19173</v>
      </c>
      <c r="C73" s="37" t="s">
        <v>96</v>
      </c>
      <c r="D73" s="38"/>
      <c r="E73" s="38"/>
      <c r="F73" s="38"/>
      <c r="G73" s="13"/>
      <c r="H73" s="12" t="s">
        <v>11</v>
      </c>
      <c r="I73" s="12" t="s">
        <v>121</v>
      </c>
      <c r="J73" s="14">
        <f t="shared" si="0"/>
        <v>0</v>
      </c>
    </row>
    <row r="74" spans="1:11" s="5" customFormat="1" ht="4.95" customHeight="1" x14ac:dyDescent="0.25">
      <c r="A74" s="11"/>
      <c r="B74" s="15"/>
      <c r="D74" s="3"/>
      <c r="E74" s="3"/>
      <c r="F74" s="3"/>
      <c r="G74" s="2"/>
      <c r="H74" s="15"/>
      <c r="I74" s="15"/>
      <c r="J74" s="16"/>
    </row>
    <row r="75" spans="1:11" s="5" customFormat="1" ht="15.9" customHeight="1" x14ac:dyDescent="0.25">
      <c r="A75" s="11" t="s">
        <v>123</v>
      </c>
      <c r="B75" s="12">
        <v>12000</v>
      </c>
      <c r="C75" s="37" t="s">
        <v>124</v>
      </c>
      <c r="D75" s="38"/>
      <c r="E75" s="38"/>
      <c r="F75" s="38"/>
      <c r="G75" s="13"/>
      <c r="H75" s="12" t="s">
        <v>11</v>
      </c>
      <c r="I75" s="12" t="s">
        <v>125</v>
      </c>
      <c r="J75" s="14">
        <f>G75*430</f>
        <v>0</v>
      </c>
      <c r="K75" s="2"/>
    </row>
    <row r="76" spans="1:11" s="5" customFormat="1" ht="15.9" customHeight="1" x14ac:dyDescent="0.25">
      <c r="A76" s="11"/>
      <c r="B76" s="12">
        <v>12002</v>
      </c>
      <c r="C76" s="37" t="s">
        <v>126</v>
      </c>
      <c r="D76" s="38"/>
      <c r="E76" s="38"/>
      <c r="F76" s="38"/>
      <c r="G76" s="13"/>
      <c r="H76" s="12" t="s">
        <v>11</v>
      </c>
      <c r="I76" s="12" t="s">
        <v>125</v>
      </c>
      <c r="J76" s="14">
        <f t="shared" ref="J76:J77" si="1">G76*430</f>
        <v>0</v>
      </c>
      <c r="K76" s="2"/>
    </row>
    <row r="77" spans="1:11" s="5" customFormat="1" ht="15.9" customHeight="1" x14ac:dyDescent="0.25">
      <c r="A77" s="11"/>
      <c r="B77" s="12">
        <v>12003</v>
      </c>
      <c r="C77" s="37" t="s">
        <v>127</v>
      </c>
      <c r="D77" s="38"/>
      <c r="E77" s="38"/>
      <c r="F77" s="38"/>
      <c r="G77" s="13"/>
      <c r="H77" s="12" t="s">
        <v>11</v>
      </c>
      <c r="I77" s="12" t="s">
        <v>125</v>
      </c>
      <c r="J77" s="14">
        <f t="shared" si="1"/>
        <v>0</v>
      </c>
      <c r="K77" s="2"/>
    </row>
    <row r="78" spans="1:11" s="5" customFormat="1" ht="15.9" customHeight="1" x14ac:dyDescent="0.25">
      <c r="A78" s="11"/>
      <c r="B78" s="12">
        <v>12006</v>
      </c>
      <c r="C78" s="37" t="s">
        <v>128</v>
      </c>
      <c r="D78" s="38"/>
      <c r="E78" s="38"/>
      <c r="F78" s="38"/>
      <c r="G78" s="13"/>
      <c r="H78" s="12" t="s">
        <v>11</v>
      </c>
      <c r="I78" s="12" t="s">
        <v>129</v>
      </c>
      <c r="J78" s="14">
        <f>G78*295</f>
        <v>0</v>
      </c>
      <c r="K78" s="2"/>
    </row>
    <row r="79" spans="1:11" s="5" customFormat="1" ht="15.9" customHeight="1" x14ac:dyDescent="0.25">
      <c r="A79" s="11"/>
      <c r="B79" s="12">
        <v>12007</v>
      </c>
      <c r="C79" s="37" t="s">
        <v>130</v>
      </c>
      <c r="D79" s="38"/>
      <c r="E79" s="38"/>
      <c r="F79" s="38"/>
      <c r="G79" s="13"/>
      <c r="H79" s="12" t="s">
        <v>11</v>
      </c>
      <c r="I79" s="12" t="s">
        <v>129</v>
      </c>
      <c r="J79" s="14">
        <f t="shared" ref="J79:J80" si="2">G79*295</f>
        <v>0</v>
      </c>
      <c r="K79" s="2"/>
    </row>
    <row r="80" spans="1:11" s="5" customFormat="1" ht="15.9" customHeight="1" x14ac:dyDescent="0.25">
      <c r="A80" s="11"/>
      <c r="B80" s="12">
        <v>12008</v>
      </c>
      <c r="C80" s="37" t="s">
        <v>131</v>
      </c>
      <c r="D80" s="38"/>
      <c r="E80" s="38"/>
      <c r="F80" s="38"/>
      <c r="G80" s="13"/>
      <c r="H80" s="12" t="s">
        <v>11</v>
      </c>
      <c r="I80" s="12" t="s">
        <v>129</v>
      </c>
      <c r="J80" s="14">
        <f t="shared" si="2"/>
        <v>0</v>
      </c>
      <c r="K80" s="2"/>
    </row>
    <row r="81" spans="1:11" s="5" customFormat="1" ht="15.75" customHeight="1" x14ac:dyDescent="0.25">
      <c r="A81" s="11"/>
      <c r="B81" s="12">
        <v>12082</v>
      </c>
      <c r="C81" s="52" t="s">
        <v>132</v>
      </c>
      <c r="D81" s="53"/>
      <c r="E81" s="53"/>
      <c r="F81" s="54"/>
      <c r="G81" s="13"/>
      <c r="H81" s="12" t="s">
        <v>11</v>
      </c>
      <c r="I81" s="12" t="s">
        <v>133</v>
      </c>
      <c r="J81" s="14">
        <f>G81*90</f>
        <v>0</v>
      </c>
      <c r="K81" s="2"/>
    </row>
    <row r="82" spans="1:11" s="5" customFormat="1" ht="15" customHeight="1" x14ac:dyDescent="0.25">
      <c r="A82" s="11"/>
      <c r="B82" s="42"/>
      <c r="C82" s="42"/>
      <c r="D82" s="42"/>
      <c r="E82" s="42"/>
      <c r="F82" s="42"/>
      <c r="G82" s="42"/>
      <c r="H82" s="42"/>
      <c r="I82" s="15"/>
      <c r="J82" s="16"/>
      <c r="K82" s="17" t="s">
        <v>58</v>
      </c>
    </row>
    <row r="83" spans="1:11" s="5" customFormat="1" ht="15" customHeight="1" thickBot="1" x14ac:dyDescent="0.3">
      <c r="B83" s="42"/>
      <c r="C83" s="42"/>
      <c r="D83" s="42"/>
      <c r="E83" s="42"/>
      <c r="F83" s="42"/>
      <c r="G83" s="42"/>
      <c r="H83" s="42"/>
      <c r="I83" s="11" t="s">
        <v>52</v>
      </c>
      <c r="J83" s="18">
        <f>SUM(J60:J82)</f>
        <v>0</v>
      </c>
      <c r="K83" s="17" t="s">
        <v>59</v>
      </c>
    </row>
    <row r="84" spans="1:11" s="5" customFormat="1" ht="4.95" customHeight="1" thickTop="1" x14ac:dyDescent="0.25"/>
    <row r="85" spans="1:11" s="5" customFormat="1" ht="15" customHeight="1" thickBot="1" x14ac:dyDescent="0.3">
      <c r="B85" s="32"/>
      <c r="C85" s="32"/>
      <c r="D85" s="32"/>
      <c r="E85" s="32"/>
      <c r="F85" s="32"/>
      <c r="G85" s="32"/>
      <c r="H85" s="32"/>
      <c r="I85" s="11" t="s">
        <v>53</v>
      </c>
      <c r="J85" s="18">
        <f>J83+J57</f>
        <v>0</v>
      </c>
    </row>
    <row r="86" spans="1:11" ht="13.8" thickTop="1" x14ac:dyDescent="0.25"/>
  </sheetData>
  <mergeCells count="55">
    <mergeCell ref="C80:F80"/>
    <mergeCell ref="C75:F75"/>
    <mergeCell ref="C76:F76"/>
    <mergeCell ref="C77:F77"/>
    <mergeCell ref="C78:F78"/>
    <mergeCell ref="C79:F79"/>
    <mergeCell ref="A69:A73"/>
    <mergeCell ref="C69:F69"/>
    <mergeCell ref="C70:F70"/>
    <mergeCell ref="C71:F71"/>
    <mergeCell ref="C72:F72"/>
    <mergeCell ref="C73:F73"/>
    <mergeCell ref="C54:F54"/>
    <mergeCell ref="C55:F55"/>
    <mergeCell ref="A64:A67"/>
    <mergeCell ref="C64:F64"/>
    <mergeCell ref="C65:F65"/>
    <mergeCell ref="C66:F66"/>
    <mergeCell ref="C67:F67"/>
    <mergeCell ref="C47:F47"/>
    <mergeCell ref="C49:F49"/>
    <mergeCell ref="C50:F50"/>
    <mergeCell ref="C51:F51"/>
    <mergeCell ref="C52:F52"/>
    <mergeCell ref="B82:H82"/>
    <mergeCell ref="B83:H83"/>
    <mergeCell ref="A1:J1"/>
    <mergeCell ref="C23:F23"/>
    <mergeCell ref="C26:F26"/>
    <mergeCell ref="C27:F27"/>
    <mergeCell ref="C28:F28"/>
    <mergeCell ref="D3:F3"/>
    <mergeCell ref="D4:F4"/>
    <mergeCell ref="F17:J17"/>
    <mergeCell ref="F5:J5"/>
    <mergeCell ref="A20:L20"/>
    <mergeCell ref="A21:L21"/>
    <mergeCell ref="A18:L18"/>
    <mergeCell ref="A19:K19"/>
    <mergeCell ref="C24:F24"/>
    <mergeCell ref="C37:F37"/>
    <mergeCell ref="C61:F61"/>
    <mergeCell ref="C62:F62"/>
    <mergeCell ref="C68:F68"/>
    <mergeCell ref="B57:H57"/>
    <mergeCell ref="B58:H58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</mergeCells>
  <pageMargins left="0.25" right="0.25" top="0.1" bottom="0.25" header="0.5" footer="0.5"/>
  <pageSetup scale="80" fitToHeight="2" orientation="portrait" horizontalDpi="4294967293" r:id="rId1"/>
  <headerFooter alignWithMargins="0"/>
  <rowBreaks count="1" manualBreakCount="1">
    <brk id="59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FAFB-0C38-4963-9B49-8CA15D3B5AD7}">
  <dimension ref="A1:M86"/>
  <sheetViews>
    <sheetView zoomScale="85" zoomScaleNormal="85" workbookViewId="0">
      <selection activeCell="C8" sqref="C8"/>
    </sheetView>
  </sheetViews>
  <sheetFormatPr defaultRowHeight="13.2" x14ac:dyDescent="0.25"/>
  <cols>
    <col min="1" max="1" width="14.777343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25" customWidth="1"/>
    <col min="7" max="7" width="6.6640625" customWidth="1"/>
    <col min="8" max="8" width="4.5546875" customWidth="1"/>
    <col min="9" max="9" width="15.44140625" customWidth="1"/>
    <col min="10" max="10" width="11.44140625" customWidth="1"/>
    <col min="12" max="12" width="6" customWidth="1"/>
  </cols>
  <sheetData>
    <row r="1" spans="1:10" ht="17.399999999999999" x14ac:dyDescent="0.3">
      <c r="A1" s="43" t="s">
        <v>137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0" ht="15.6" x14ac:dyDescent="0.3">
      <c r="A3" s="1" t="s">
        <v>24</v>
      </c>
      <c r="D3" s="45" t="s">
        <v>13</v>
      </c>
      <c r="E3" s="45"/>
      <c r="F3" s="45"/>
      <c r="G3" s="28"/>
      <c r="H3" s="28"/>
      <c r="I3" s="2"/>
      <c r="J3" s="29" t="s">
        <v>27</v>
      </c>
    </row>
    <row r="4" spans="1:10" ht="15.6" x14ac:dyDescent="0.3">
      <c r="A4" s="1" t="s">
        <v>25</v>
      </c>
      <c r="D4" s="45" t="s">
        <v>136</v>
      </c>
      <c r="E4" s="45"/>
      <c r="F4" s="45"/>
      <c r="G4" s="28"/>
      <c r="H4" s="28"/>
      <c r="I4" s="2"/>
      <c r="J4" s="29" t="s">
        <v>28</v>
      </c>
    </row>
    <row r="5" spans="1:10" ht="15.6" x14ac:dyDescent="0.3">
      <c r="A5" s="1" t="s">
        <v>26</v>
      </c>
      <c r="D5" s="1"/>
      <c r="E5" s="1"/>
      <c r="F5" s="47" t="s">
        <v>82</v>
      </c>
      <c r="G5" s="47"/>
      <c r="H5" s="47"/>
      <c r="I5" s="47"/>
      <c r="J5" s="47"/>
    </row>
    <row r="6" spans="1:10" s="5" customFormat="1" ht="18.899999999999999" customHeight="1" x14ac:dyDescent="0.25">
      <c r="A6" s="3" t="s">
        <v>0</v>
      </c>
      <c r="B6" s="4"/>
      <c r="C6" s="4"/>
      <c r="D6" s="4"/>
      <c r="F6" s="3" t="s">
        <v>3</v>
      </c>
      <c r="G6" s="4"/>
      <c r="H6" s="4"/>
      <c r="I6" s="4"/>
      <c r="J6" s="4"/>
    </row>
    <row r="7" spans="1:10" s="5" customFormat="1" ht="18.899999999999999" customHeight="1" x14ac:dyDescent="0.25">
      <c r="A7" s="3" t="s">
        <v>1</v>
      </c>
      <c r="B7" s="4"/>
      <c r="C7" s="6"/>
      <c r="D7" s="6"/>
      <c r="F7" s="15" t="s">
        <v>16</v>
      </c>
      <c r="G7" s="4"/>
      <c r="H7" s="4"/>
      <c r="I7" s="4"/>
      <c r="J7" s="4"/>
    </row>
    <row r="8" spans="1:10" s="5" customFormat="1" ht="18.899999999999999" customHeight="1" x14ac:dyDescent="0.25">
      <c r="A8" s="3" t="s">
        <v>2</v>
      </c>
      <c r="B8" s="4"/>
      <c r="C8" s="4"/>
      <c r="D8" s="4"/>
      <c r="F8" s="3" t="s">
        <v>15</v>
      </c>
      <c r="G8" s="4"/>
      <c r="H8" s="4"/>
      <c r="I8" s="4"/>
      <c r="J8" s="6"/>
    </row>
    <row r="9" spans="1:10" s="5" customFormat="1" ht="18.899999999999999" customHeight="1" x14ac:dyDescent="0.25">
      <c r="A9" s="10" t="s">
        <v>14</v>
      </c>
      <c r="B9" s="4"/>
      <c r="C9" s="4"/>
      <c r="D9" s="6"/>
      <c r="F9" s="5" t="s">
        <v>4</v>
      </c>
      <c r="G9" s="4"/>
      <c r="H9" s="4"/>
      <c r="I9" s="4"/>
      <c r="J9" s="4"/>
    </row>
    <row r="10" spans="1:10" s="5" customFormat="1" ht="18.899999999999999" customHeight="1" x14ac:dyDescent="0.25">
      <c r="A10" s="3" t="s">
        <v>15</v>
      </c>
      <c r="B10" s="4"/>
      <c r="C10" s="4"/>
      <c r="D10" s="6"/>
      <c r="F10" s="5" t="s">
        <v>5</v>
      </c>
      <c r="G10" s="4"/>
      <c r="H10" s="4"/>
      <c r="I10" s="4"/>
      <c r="J10" s="4"/>
    </row>
    <row r="11" spans="1:10" s="5" customFormat="1" ht="18.899999999999999" customHeight="1" x14ac:dyDescent="0.25">
      <c r="B11" s="3"/>
      <c r="D11" s="3"/>
      <c r="F11" s="5" t="s">
        <v>6</v>
      </c>
      <c r="G11" s="9"/>
      <c r="H11" s="9"/>
      <c r="I11" s="9"/>
      <c r="J11" s="4"/>
    </row>
    <row r="12" spans="1:10" s="5" customFormat="1" ht="6" customHeight="1" x14ac:dyDescent="0.25">
      <c r="B12" s="3"/>
      <c r="D12" s="3"/>
    </row>
    <row r="13" spans="1:10" s="5" customFormat="1" ht="15.6" customHeight="1" x14ac:dyDescent="0.25">
      <c r="A13" s="17" t="s">
        <v>17</v>
      </c>
      <c r="H13"/>
      <c r="I13" s="3" t="s">
        <v>18</v>
      </c>
    </row>
    <row r="14" spans="1:10" s="5" customFormat="1" ht="18.899999999999999" customHeight="1" x14ac:dyDescent="0.25">
      <c r="A14"/>
      <c r="B14"/>
      <c r="C14"/>
      <c r="D14"/>
      <c r="F14" s="7" t="s">
        <v>12</v>
      </c>
      <c r="G14" s="4"/>
      <c r="H14" s="4"/>
      <c r="I14" s="4"/>
      <c r="J14" s="4"/>
    </row>
    <row r="15" spans="1:10" s="5" customFormat="1" ht="18.899999999999999" customHeight="1" x14ac:dyDescent="0.25">
      <c r="A15" s="5" t="s">
        <v>19</v>
      </c>
      <c r="B15" s="8"/>
      <c r="C15" s="8"/>
      <c r="F15" s="7" t="s">
        <v>21</v>
      </c>
      <c r="G15" s="22"/>
      <c r="H15" s="22"/>
      <c r="I15" s="22"/>
      <c r="J15" s="22"/>
    </row>
    <row r="16" spans="1:10" s="5" customFormat="1" ht="18.899999999999999" customHeight="1" x14ac:dyDescent="0.25">
      <c r="A16" s="21" t="s">
        <v>20</v>
      </c>
      <c r="F16" s="7" t="s">
        <v>22</v>
      </c>
      <c r="G16" s="23"/>
      <c r="H16" s="23"/>
      <c r="I16" s="7" t="s">
        <v>23</v>
      </c>
      <c r="J16" s="6"/>
    </row>
    <row r="17" spans="1:13" s="5" customFormat="1" ht="15" customHeight="1" x14ac:dyDescent="0.25">
      <c r="F17" s="46" t="s">
        <v>38</v>
      </c>
      <c r="G17" s="46"/>
      <c r="H17" s="46"/>
      <c r="I17" s="46"/>
      <c r="J17" s="46"/>
    </row>
    <row r="18" spans="1:13" ht="15.6" x14ac:dyDescent="0.3">
      <c r="A18" s="48" t="s">
        <v>54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25"/>
    </row>
    <row r="19" spans="1:13" ht="15.6" x14ac:dyDescent="0.3">
      <c r="A19" s="48" t="s">
        <v>55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26"/>
      <c r="M19" s="25"/>
    </row>
    <row r="20" spans="1:13" ht="15.6" x14ac:dyDescent="0.3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25"/>
    </row>
    <row r="21" spans="1:13" ht="15.6" x14ac:dyDescent="0.3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27"/>
    </row>
    <row r="22" spans="1:13" s="10" customFormat="1" ht="12" customHeight="1" x14ac:dyDescent="0.25">
      <c r="B22" s="10" t="s">
        <v>39</v>
      </c>
      <c r="J22" s="10" t="s">
        <v>41</v>
      </c>
    </row>
    <row r="23" spans="1:13" s="5" customFormat="1" x14ac:dyDescent="0.25">
      <c r="B23" s="10" t="s">
        <v>8</v>
      </c>
      <c r="C23" s="44" t="s">
        <v>9</v>
      </c>
      <c r="D23" s="44"/>
      <c r="E23" s="44"/>
      <c r="F23" s="44"/>
      <c r="G23" s="10" t="s">
        <v>10</v>
      </c>
      <c r="I23" s="10" t="s">
        <v>40</v>
      </c>
      <c r="J23" s="10" t="s">
        <v>7</v>
      </c>
    </row>
    <row r="24" spans="1:13" s="5" customFormat="1" ht="15.9" customHeight="1" x14ac:dyDescent="0.25">
      <c r="A24" s="24" t="s">
        <v>80</v>
      </c>
      <c r="B24" s="12">
        <v>19110</v>
      </c>
      <c r="C24" s="37" t="s">
        <v>77</v>
      </c>
      <c r="D24" s="38"/>
      <c r="E24" s="38"/>
      <c r="F24" s="38"/>
      <c r="G24" s="13"/>
      <c r="H24" s="12" t="s">
        <v>11</v>
      </c>
      <c r="I24" s="12" t="s">
        <v>35</v>
      </c>
      <c r="J24" s="14"/>
    </row>
    <row r="25" spans="1:13" s="5" customFormat="1" ht="4.95" customHeight="1" x14ac:dyDescent="0.25">
      <c r="A25" s="11"/>
      <c r="B25" s="15"/>
      <c r="D25" s="3"/>
      <c r="E25" s="3"/>
      <c r="F25" s="3"/>
      <c r="G25" s="2"/>
      <c r="H25" s="15"/>
      <c r="I25" s="15"/>
      <c r="J25" s="16"/>
    </row>
    <row r="26" spans="1:13" s="5" customFormat="1" ht="15.9" customHeight="1" x14ac:dyDescent="0.25">
      <c r="A26" s="24" t="s">
        <v>29</v>
      </c>
      <c r="B26" s="12">
        <v>19130</v>
      </c>
      <c r="C26" s="37" t="s">
        <v>78</v>
      </c>
      <c r="D26" s="38"/>
      <c r="E26" s="38"/>
      <c r="F26" s="38"/>
      <c r="G26" s="13"/>
      <c r="H26" s="12" t="s">
        <v>11</v>
      </c>
      <c r="I26" s="12" t="s">
        <v>98</v>
      </c>
      <c r="J26" s="14"/>
    </row>
    <row r="27" spans="1:13" s="5" customFormat="1" ht="15.9" customHeight="1" x14ac:dyDescent="0.25">
      <c r="A27" s="11"/>
      <c r="B27" s="12">
        <v>19131</v>
      </c>
      <c r="C27" s="37" t="s">
        <v>79</v>
      </c>
      <c r="D27" s="38"/>
      <c r="E27" s="38"/>
      <c r="F27" s="38"/>
      <c r="G27" s="13"/>
      <c r="H27" s="12" t="s">
        <v>11</v>
      </c>
      <c r="I27" s="12" t="s">
        <v>98</v>
      </c>
      <c r="J27" s="14"/>
    </row>
    <row r="28" spans="1:13" s="5" customFormat="1" ht="15.9" customHeight="1" x14ac:dyDescent="0.25">
      <c r="A28" s="11"/>
      <c r="B28" s="12">
        <v>19132</v>
      </c>
      <c r="C28" s="39" t="s">
        <v>87</v>
      </c>
      <c r="D28" s="40"/>
      <c r="E28" s="40"/>
      <c r="F28" s="41"/>
      <c r="G28" s="13"/>
      <c r="H28" s="12" t="s">
        <v>76</v>
      </c>
      <c r="I28" s="12" t="s">
        <v>122</v>
      </c>
      <c r="J28" s="14"/>
    </row>
    <row r="29" spans="1:13" s="5" customFormat="1" ht="4.5" customHeight="1" x14ac:dyDescent="0.25">
      <c r="B29" s="33"/>
      <c r="C29" s="34"/>
      <c r="D29" s="34"/>
      <c r="E29" s="34"/>
      <c r="F29" s="34"/>
      <c r="G29" s="34"/>
      <c r="H29" s="34"/>
      <c r="I29" s="34"/>
      <c r="J29" s="35"/>
    </row>
    <row r="30" spans="1:13" s="5" customFormat="1" ht="15.9" customHeight="1" x14ac:dyDescent="0.25">
      <c r="A30" s="24" t="s">
        <v>43</v>
      </c>
      <c r="B30" s="33">
        <v>19120</v>
      </c>
      <c r="C30" s="30" t="s">
        <v>67</v>
      </c>
      <c r="D30" s="31"/>
      <c r="E30" s="31"/>
      <c r="F30" s="31"/>
      <c r="G30" s="13"/>
      <c r="H30" s="12" t="s">
        <v>11</v>
      </c>
      <c r="I30" s="12" t="s">
        <v>99</v>
      </c>
      <c r="J30" s="14"/>
    </row>
    <row r="31" spans="1:13" s="5" customFormat="1" ht="15.9" customHeight="1" x14ac:dyDescent="0.25">
      <c r="B31" s="33">
        <v>19124</v>
      </c>
      <c r="C31" s="30" t="s">
        <v>68</v>
      </c>
      <c r="D31" s="31"/>
      <c r="E31" s="31"/>
      <c r="F31" s="31"/>
      <c r="G31" s="13"/>
      <c r="H31" s="12" t="s">
        <v>11</v>
      </c>
      <c r="I31" s="12" t="s">
        <v>100</v>
      </c>
      <c r="J31" s="14"/>
    </row>
    <row r="32" spans="1:13" s="5" customFormat="1" ht="15.9" customHeight="1" x14ac:dyDescent="0.25">
      <c r="B32" s="33">
        <v>19125</v>
      </c>
      <c r="C32" s="30" t="s">
        <v>69</v>
      </c>
      <c r="D32" s="31"/>
      <c r="E32" s="31"/>
      <c r="F32" s="31"/>
      <c r="G32" s="13"/>
      <c r="H32" s="12" t="s">
        <v>11</v>
      </c>
      <c r="I32" s="12" t="s">
        <v>101</v>
      </c>
      <c r="J32" s="14"/>
    </row>
    <row r="33" spans="1:10" s="5" customFormat="1" ht="15.9" customHeight="1" x14ac:dyDescent="0.25">
      <c r="B33" s="33">
        <v>19126</v>
      </c>
      <c r="C33" s="30" t="s">
        <v>70</v>
      </c>
      <c r="D33" s="31"/>
      <c r="E33" s="31"/>
      <c r="F33" s="31"/>
      <c r="G33" s="13"/>
      <c r="H33" s="12" t="s">
        <v>11</v>
      </c>
      <c r="I33" s="12" t="s">
        <v>102</v>
      </c>
      <c r="J33" s="14"/>
    </row>
    <row r="34" spans="1:10" s="5" customFormat="1" ht="15.9" customHeight="1" x14ac:dyDescent="0.25">
      <c r="B34" s="33">
        <v>19127</v>
      </c>
      <c r="C34" s="30" t="s">
        <v>71</v>
      </c>
      <c r="D34" s="31"/>
      <c r="E34" s="31"/>
      <c r="F34" s="31"/>
      <c r="G34" s="13"/>
      <c r="H34" s="12" t="s">
        <v>11</v>
      </c>
      <c r="I34" s="12" t="s">
        <v>100</v>
      </c>
      <c r="J34" s="14"/>
    </row>
    <row r="35" spans="1:10" s="5" customFormat="1" ht="15.9" customHeight="1" x14ac:dyDescent="0.25">
      <c r="B35" s="33">
        <v>19128</v>
      </c>
      <c r="C35" s="30" t="s">
        <v>72</v>
      </c>
      <c r="D35" s="31"/>
      <c r="E35" s="31"/>
      <c r="F35" s="31"/>
      <c r="G35" s="13"/>
      <c r="H35" s="12" t="s">
        <v>11</v>
      </c>
      <c r="I35" s="12" t="s">
        <v>103</v>
      </c>
      <c r="J35" s="14"/>
    </row>
    <row r="36" spans="1:10" s="5" customFormat="1" ht="15.9" customHeight="1" x14ac:dyDescent="0.25">
      <c r="B36" s="33">
        <v>19129</v>
      </c>
      <c r="C36" s="30" t="s">
        <v>73</v>
      </c>
      <c r="D36" s="31"/>
      <c r="E36" s="31"/>
      <c r="F36" s="31"/>
      <c r="G36" s="13"/>
      <c r="H36" s="12" t="s">
        <v>11</v>
      </c>
      <c r="I36" s="12" t="s">
        <v>104</v>
      </c>
      <c r="J36" s="14"/>
    </row>
    <row r="37" spans="1:10" s="5" customFormat="1" ht="15.9" customHeight="1" x14ac:dyDescent="0.25">
      <c r="A37" s="24" t="s">
        <v>60</v>
      </c>
      <c r="B37" s="33">
        <v>19111</v>
      </c>
      <c r="C37" s="37" t="s">
        <v>61</v>
      </c>
      <c r="D37" s="38"/>
      <c r="E37" s="38"/>
      <c r="F37" s="38"/>
      <c r="G37" s="13"/>
      <c r="H37" s="12" t="s">
        <v>11</v>
      </c>
      <c r="I37" s="12" t="s">
        <v>105</v>
      </c>
      <c r="J37" s="14"/>
    </row>
    <row r="38" spans="1:10" s="5" customFormat="1" ht="15.9" customHeight="1" x14ac:dyDescent="0.25">
      <c r="B38" s="33">
        <v>19112</v>
      </c>
      <c r="C38" s="37" t="s">
        <v>62</v>
      </c>
      <c r="D38" s="38"/>
      <c r="E38" s="38"/>
      <c r="F38" s="38"/>
      <c r="G38" s="13"/>
      <c r="H38" s="12" t="s">
        <v>11</v>
      </c>
      <c r="I38" s="12" t="s">
        <v>105</v>
      </c>
      <c r="J38" s="14"/>
    </row>
    <row r="39" spans="1:10" s="5" customFormat="1" ht="15.9" customHeight="1" x14ac:dyDescent="0.25">
      <c r="B39" s="33">
        <v>19113</v>
      </c>
      <c r="C39" s="37" t="s">
        <v>63</v>
      </c>
      <c r="D39" s="38"/>
      <c r="E39" s="38"/>
      <c r="F39" s="38"/>
      <c r="G39" s="13"/>
      <c r="H39" s="12" t="s">
        <v>11</v>
      </c>
      <c r="I39" s="12" t="s">
        <v>106</v>
      </c>
      <c r="J39" s="14"/>
    </row>
    <row r="40" spans="1:10" s="5" customFormat="1" ht="15.9" customHeight="1" x14ac:dyDescent="0.25">
      <c r="B40" s="33">
        <v>19114</v>
      </c>
      <c r="C40" s="37" t="s">
        <v>64</v>
      </c>
      <c r="D40" s="38"/>
      <c r="E40" s="38"/>
      <c r="F40" s="38"/>
      <c r="G40" s="13"/>
      <c r="H40" s="12" t="s">
        <v>11</v>
      </c>
      <c r="I40" s="12" t="s">
        <v>107</v>
      </c>
      <c r="J40" s="14"/>
    </row>
    <row r="41" spans="1:10" s="5" customFormat="1" ht="15.9" customHeight="1" x14ac:dyDescent="0.25">
      <c r="B41" s="33">
        <v>19115</v>
      </c>
      <c r="C41" s="37" t="s">
        <v>65</v>
      </c>
      <c r="D41" s="38"/>
      <c r="E41" s="38"/>
      <c r="F41" s="38"/>
      <c r="G41" s="13"/>
      <c r="H41" s="12" t="s">
        <v>11</v>
      </c>
      <c r="I41" s="12" t="s">
        <v>108</v>
      </c>
      <c r="J41" s="14"/>
    </row>
    <row r="42" spans="1:10" s="5" customFormat="1" ht="15.9" customHeight="1" x14ac:dyDescent="0.25">
      <c r="B42" s="33">
        <v>19116</v>
      </c>
      <c r="C42" s="37" t="s">
        <v>66</v>
      </c>
      <c r="D42" s="38"/>
      <c r="E42" s="38"/>
      <c r="F42" s="38"/>
      <c r="G42" s="13"/>
      <c r="H42" s="12" t="s">
        <v>11</v>
      </c>
      <c r="I42" s="12" t="s">
        <v>109</v>
      </c>
      <c r="J42" s="14"/>
    </row>
    <row r="43" spans="1:10" s="5" customFormat="1" ht="15.9" customHeight="1" x14ac:dyDescent="0.25">
      <c r="A43" s="24" t="s">
        <v>45</v>
      </c>
      <c r="B43" s="33">
        <v>10924</v>
      </c>
      <c r="C43" s="37" t="s">
        <v>42</v>
      </c>
      <c r="D43" s="38"/>
      <c r="E43" s="38"/>
      <c r="F43" s="38"/>
      <c r="G43" s="13"/>
      <c r="H43" s="12" t="s">
        <v>11</v>
      </c>
      <c r="I43" s="12" t="s">
        <v>134</v>
      </c>
      <c r="J43" s="14"/>
    </row>
    <row r="44" spans="1:10" s="5" customFormat="1" ht="15.9" customHeight="1" x14ac:dyDescent="0.25">
      <c r="A44" s="11"/>
      <c r="B44" s="33">
        <v>10926</v>
      </c>
      <c r="C44" s="39" t="s">
        <v>81</v>
      </c>
      <c r="D44" s="40"/>
      <c r="E44" s="40"/>
      <c r="F44" s="41"/>
      <c r="G44" s="13"/>
      <c r="H44" s="12" t="s">
        <v>11</v>
      </c>
      <c r="I44" s="12" t="s">
        <v>135</v>
      </c>
      <c r="J44" s="14"/>
    </row>
    <row r="45" spans="1:10" s="5" customFormat="1" ht="15.9" customHeight="1" x14ac:dyDescent="0.25">
      <c r="A45" s="24" t="s">
        <v>44</v>
      </c>
      <c r="B45" s="33">
        <v>19117</v>
      </c>
      <c r="C45" s="37" t="s">
        <v>46</v>
      </c>
      <c r="D45" s="38"/>
      <c r="E45" s="38"/>
      <c r="F45" s="38"/>
      <c r="G45" s="13"/>
      <c r="H45" s="12" t="s">
        <v>11</v>
      </c>
      <c r="I45" s="12" t="s">
        <v>110</v>
      </c>
      <c r="J45" s="14"/>
    </row>
    <row r="46" spans="1:10" s="5" customFormat="1" ht="15.9" customHeight="1" x14ac:dyDescent="0.25">
      <c r="B46" s="33">
        <v>19118</v>
      </c>
      <c r="C46" s="37" t="s">
        <v>47</v>
      </c>
      <c r="D46" s="38"/>
      <c r="E46" s="38"/>
      <c r="F46" s="38"/>
      <c r="G46" s="13"/>
      <c r="H46" s="12" t="s">
        <v>11</v>
      </c>
      <c r="I46" s="12" t="s">
        <v>111</v>
      </c>
      <c r="J46" s="14"/>
    </row>
    <row r="47" spans="1:10" s="5" customFormat="1" ht="15.9" customHeight="1" x14ac:dyDescent="0.25">
      <c r="B47" s="33">
        <v>19119</v>
      </c>
      <c r="C47" s="37" t="s">
        <v>48</v>
      </c>
      <c r="D47" s="38"/>
      <c r="E47" s="38"/>
      <c r="F47" s="38"/>
      <c r="G47" s="13"/>
      <c r="H47" s="12" t="s">
        <v>11</v>
      </c>
      <c r="I47" s="12" t="s">
        <v>111</v>
      </c>
      <c r="J47" s="14"/>
    </row>
    <row r="48" spans="1:10" s="5" customFormat="1" ht="4.5" customHeight="1" x14ac:dyDescent="0.25">
      <c r="B48" s="33"/>
      <c r="C48" s="34"/>
      <c r="D48" s="34"/>
      <c r="E48" s="34"/>
      <c r="F48" s="34"/>
      <c r="G48" s="34"/>
      <c r="H48" s="34"/>
      <c r="I48" s="34"/>
      <c r="J48" s="35"/>
    </row>
    <row r="49" spans="1:12" s="5" customFormat="1" ht="15.75" customHeight="1" x14ac:dyDescent="0.25">
      <c r="A49" s="24" t="s">
        <v>30</v>
      </c>
      <c r="B49" s="12">
        <v>19121</v>
      </c>
      <c r="C49" s="37" t="s">
        <v>36</v>
      </c>
      <c r="D49" s="38"/>
      <c r="E49" s="38"/>
      <c r="F49" s="38"/>
      <c r="G49" s="13"/>
      <c r="H49" s="12" t="s">
        <v>11</v>
      </c>
      <c r="I49" s="12" t="s">
        <v>112</v>
      </c>
      <c r="J49" s="14"/>
    </row>
    <row r="50" spans="1:12" s="5" customFormat="1" ht="15.75" customHeight="1" x14ac:dyDescent="0.25">
      <c r="A50" s="11"/>
      <c r="B50" s="12">
        <v>19122</v>
      </c>
      <c r="C50" s="37" t="s">
        <v>31</v>
      </c>
      <c r="D50" s="38"/>
      <c r="E50" s="38"/>
      <c r="F50" s="38"/>
      <c r="G50" s="13"/>
      <c r="H50" s="12" t="s">
        <v>11</v>
      </c>
      <c r="I50" s="12" t="s">
        <v>113</v>
      </c>
      <c r="J50" s="14"/>
    </row>
    <row r="51" spans="1:12" s="5" customFormat="1" ht="15.75" customHeight="1" x14ac:dyDescent="0.25">
      <c r="B51" s="12">
        <v>19123</v>
      </c>
      <c r="C51" s="37" t="s">
        <v>32</v>
      </c>
      <c r="D51" s="38"/>
      <c r="E51" s="38"/>
      <c r="F51" s="38"/>
      <c r="G51" s="13"/>
      <c r="H51" s="12" t="s">
        <v>11</v>
      </c>
      <c r="I51" s="12" t="s">
        <v>114</v>
      </c>
      <c r="J51" s="14"/>
    </row>
    <row r="52" spans="1:12" s="5" customFormat="1" ht="15.75" customHeight="1" x14ac:dyDescent="0.25">
      <c r="B52" s="12"/>
      <c r="C52" s="37" t="s">
        <v>37</v>
      </c>
      <c r="D52" s="38"/>
      <c r="E52" s="38"/>
      <c r="F52" s="38"/>
      <c r="G52" s="13"/>
      <c r="H52" s="12"/>
      <c r="I52" s="12"/>
      <c r="J52" s="14"/>
    </row>
    <row r="53" spans="1:12" s="5" customFormat="1" ht="4.95" customHeight="1" x14ac:dyDescent="0.25">
      <c r="A53" s="11"/>
      <c r="B53" s="15"/>
      <c r="D53" s="3"/>
      <c r="E53" s="3"/>
      <c r="F53" s="3"/>
      <c r="G53" s="2"/>
      <c r="H53" s="15"/>
      <c r="I53" s="15"/>
      <c r="J53" s="16"/>
    </row>
    <row r="54" spans="1:12" s="5" customFormat="1" ht="15" x14ac:dyDescent="0.25">
      <c r="A54" s="24" t="s">
        <v>74</v>
      </c>
      <c r="B54" s="12">
        <v>11380</v>
      </c>
      <c r="C54" s="37" t="s">
        <v>116</v>
      </c>
      <c r="D54" s="38"/>
      <c r="E54" s="38"/>
      <c r="F54" s="38"/>
      <c r="G54" s="13"/>
      <c r="H54" s="12" t="s">
        <v>11</v>
      </c>
      <c r="I54" s="12" t="s">
        <v>97</v>
      </c>
      <c r="J54" s="14"/>
    </row>
    <row r="55" spans="1:12" s="5" customFormat="1" ht="15" customHeight="1" x14ac:dyDescent="0.25">
      <c r="A55" s="24" t="s">
        <v>75</v>
      </c>
      <c r="B55" s="12">
        <v>11381</v>
      </c>
      <c r="C55" s="37" t="s">
        <v>117</v>
      </c>
      <c r="D55" s="38"/>
      <c r="E55" s="38"/>
      <c r="F55" s="38"/>
      <c r="G55" s="13"/>
      <c r="H55" s="12" t="s">
        <v>11</v>
      </c>
      <c r="I55" s="12" t="s">
        <v>115</v>
      </c>
      <c r="J55" s="14"/>
    </row>
    <row r="56" spans="1:12" s="5" customFormat="1" ht="4.95" customHeight="1" x14ac:dyDescent="0.25">
      <c r="B56" s="15"/>
      <c r="C56" s="3"/>
      <c r="G56" s="2"/>
      <c r="H56" s="15"/>
      <c r="I56" s="15"/>
      <c r="J56" s="16"/>
    </row>
    <row r="57" spans="1:12" s="5" customFormat="1" ht="15" customHeight="1" x14ac:dyDescent="0.25">
      <c r="A57" s="11"/>
      <c r="B57" s="42"/>
      <c r="C57" s="42"/>
      <c r="D57" s="42"/>
      <c r="E57" s="42"/>
      <c r="F57" s="42"/>
      <c r="G57" s="42"/>
      <c r="H57" s="42"/>
      <c r="I57" s="15"/>
      <c r="J57" s="16"/>
      <c r="K57" s="17" t="s">
        <v>58</v>
      </c>
      <c r="L57" s="17"/>
    </row>
    <row r="58" spans="1:12" s="5" customFormat="1" ht="15" customHeight="1" thickBot="1" x14ac:dyDescent="0.3">
      <c r="B58" s="42"/>
      <c r="C58" s="42"/>
      <c r="D58" s="42"/>
      <c r="E58" s="42"/>
      <c r="F58" s="42"/>
      <c r="G58" s="42"/>
      <c r="H58" s="42"/>
      <c r="I58" s="11" t="s">
        <v>51</v>
      </c>
      <c r="J58" s="18"/>
      <c r="K58" s="17" t="s">
        <v>59</v>
      </c>
      <c r="L58" s="17"/>
    </row>
    <row r="59" spans="1:12" s="5" customFormat="1" ht="4.95" customHeight="1" thickTop="1" x14ac:dyDescent="0.25"/>
    <row r="60" spans="1:12" s="5" customFormat="1" ht="15" x14ac:dyDescent="0.25">
      <c r="A60" s="24" t="s">
        <v>29</v>
      </c>
      <c r="B60" s="12">
        <v>19165</v>
      </c>
      <c r="C60" s="30" t="s">
        <v>83</v>
      </c>
      <c r="D60" s="31"/>
      <c r="E60" s="31"/>
      <c r="F60" s="31"/>
      <c r="G60" s="13"/>
      <c r="H60" s="12" t="s">
        <v>11</v>
      </c>
      <c r="I60" s="12" t="s">
        <v>118</v>
      </c>
      <c r="J60" s="14"/>
    </row>
    <row r="61" spans="1:12" s="5" customFormat="1" ht="15" customHeight="1" x14ac:dyDescent="0.25">
      <c r="A61" s="24"/>
      <c r="B61" s="12">
        <v>19166</v>
      </c>
      <c r="C61" s="39" t="s">
        <v>84</v>
      </c>
      <c r="D61" s="40"/>
      <c r="E61" s="40"/>
      <c r="F61" s="41"/>
      <c r="G61" s="13"/>
      <c r="H61" s="12" t="s">
        <v>11</v>
      </c>
      <c r="I61" s="12" t="s">
        <v>119</v>
      </c>
      <c r="J61" s="14"/>
    </row>
    <row r="62" spans="1:12" s="5" customFormat="1" ht="15" customHeight="1" x14ac:dyDescent="0.25">
      <c r="A62" s="24"/>
      <c r="B62" s="12">
        <v>19167</v>
      </c>
      <c r="C62" s="37" t="s">
        <v>85</v>
      </c>
      <c r="D62" s="38"/>
      <c r="E62" s="38"/>
      <c r="F62" s="38"/>
      <c r="G62" s="13"/>
      <c r="H62" s="12" t="s">
        <v>11</v>
      </c>
      <c r="I62" s="12" t="s">
        <v>86</v>
      </c>
      <c r="J62" s="14"/>
    </row>
    <row r="63" spans="1:12" s="5" customFormat="1" ht="4.95" customHeight="1" x14ac:dyDescent="0.25">
      <c r="A63" s="11"/>
      <c r="B63" s="15"/>
      <c r="D63" s="3"/>
      <c r="E63" s="3"/>
      <c r="F63" s="3"/>
      <c r="G63" s="2"/>
      <c r="H63" s="15"/>
      <c r="I63" s="15"/>
      <c r="J63" s="16"/>
    </row>
    <row r="64" spans="1:12" s="5" customFormat="1" ht="15.9" customHeight="1" x14ac:dyDescent="0.25">
      <c r="A64" s="50" t="s">
        <v>88</v>
      </c>
      <c r="B64" s="12">
        <v>19134</v>
      </c>
      <c r="C64" s="37" t="s">
        <v>33</v>
      </c>
      <c r="D64" s="38"/>
      <c r="E64" s="38"/>
      <c r="F64" s="38"/>
      <c r="G64" s="13"/>
      <c r="H64" s="12" t="s">
        <v>11</v>
      </c>
      <c r="I64" s="12" t="s">
        <v>120</v>
      </c>
      <c r="J64" s="14"/>
    </row>
    <row r="65" spans="1:11" s="5" customFormat="1" ht="15.9" customHeight="1" x14ac:dyDescent="0.25">
      <c r="A65" s="50"/>
      <c r="B65" s="12">
        <v>19145</v>
      </c>
      <c r="C65" s="37" t="s">
        <v>34</v>
      </c>
      <c r="D65" s="38"/>
      <c r="E65" s="38"/>
      <c r="F65" s="38"/>
      <c r="G65" s="13"/>
      <c r="H65" s="12" t="s">
        <v>11</v>
      </c>
      <c r="I65" s="12" t="s">
        <v>120</v>
      </c>
      <c r="J65" s="14"/>
    </row>
    <row r="66" spans="1:11" s="5" customFormat="1" ht="15.9" customHeight="1" x14ac:dyDescent="0.25">
      <c r="A66" s="50"/>
      <c r="B66" s="12">
        <v>19149</v>
      </c>
      <c r="C66" s="37" t="s">
        <v>49</v>
      </c>
      <c r="D66" s="38"/>
      <c r="E66" s="38"/>
      <c r="F66" s="38"/>
      <c r="G66" s="13"/>
      <c r="H66" s="12" t="s">
        <v>11</v>
      </c>
      <c r="I66" s="12" t="s">
        <v>120</v>
      </c>
      <c r="J66" s="14"/>
    </row>
    <row r="67" spans="1:11" s="5" customFormat="1" ht="15.9" customHeight="1" x14ac:dyDescent="0.25">
      <c r="A67" s="50"/>
      <c r="B67" s="12">
        <v>19150</v>
      </c>
      <c r="C67" s="37" t="s">
        <v>50</v>
      </c>
      <c r="D67" s="38"/>
      <c r="E67" s="38"/>
      <c r="F67" s="38"/>
      <c r="G67" s="13"/>
      <c r="H67" s="12" t="s">
        <v>11</v>
      </c>
      <c r="I67" s="12" t="s">
        <v>120</v>
      </c>
      <c r="J67" s="14"/>
    </row>
    <row r="68" spans="1:11" s="5" customFormat="1" ht="15.9" customHeight="1" x14ac:dyDescent="0.25">
      <c r="A68" s="36" t="s">
        <v>89</v>
      </c>
      <c r="B68" s="12">
        <v>19168</v>
      </c>
      <c r="C68" s="37" t="s">
        <v>90</v>
      </c>
      <c r="D68" s="38"/>
      <c r="E68" s="38"/>
      <c r="F68" s="38"/>
      <c r="G68" s="13"/>
      <c r="H68" s="12" t="s">
        <v>11</v>
      </c>
      <c r="I68" s="12" t="s">
        <v>121</v>
      </c>
      <c r="J68" s="14"/>
    </row>
    <row r="69" spans="1:11" s="5" customFormat="1" ht="15.9" customHeight="1" x14ac:dyDescent="0.25">
      <c r="A69" s="51" t="s">
        <v>91</v>
      </c>
      <c r="B69" s="12">
        <v>19169</v>
      </c>
      <c r="C69" s="37" t="s">
        <v>92</v>
      </c>
      <c r="D69" s="38"/>
      <c r="E69" s="38"/>
      <c r="F69" s="38"/>
      <c r="G69" s="13"/>
      <c r="H69" s="12" t="s">
        <v>11</v>
      </c>
      <c r="I69" s="12" t="s">
        <v>121</v>
      </c>
      <c r="J69" s="14"/>
    </row>
    <row r="70" spans="1:11" s="5" customFormat="1" ht="15.9" customHeight="1" x14ac:dyDescent="0.25">
      <c r="A70" s="51"/>
      <c r="B70" s="12">
        <v>19170</v>
      </c>
      <c r="C70" s="37" t="s">
        <v>93</v>
      </c>
      <c r="D70" s="38"/>
      <c r="E70" s="38"/>
      <c r="F70" s="38"/>
      <c r="G70" s="13"/>
      <c r="H70" s="12" t="s">
        <v>11</v>
      </c>
      <c r="I70" s="12" t="s">
        <v>121</v>
      </c>
      <c r="J70" s="14"/>
    </row>
    <row r="71" spans="1:11" s="5" customFormat="1" ht="15.9" customHeight="1" x14ac:dyDescent="0.25">
      <c r="A71" s="51"/>
      <c r="B71" s="12">
        <v>19171</v>
      </c>
      <c r="C71" s="37" t="s">
        <v>94</v>
      </c>
      <c r="D71" s="38"/>
      <c r="E71" s="38"/>
      <c r="F71" s="38"/>
      <c r="G71" s="13"/>
      <c r="H71" s="12" t="s">
        <v>11</v>
      </c>
      <c r="I71" s="12" t="s">
        <v>121</v>
      </c>
      <c r="J71" s="14"/>
    </row>
    <row r="72" spans="1:11" s="5" customFormat="1" ht="15.9" customHeight="1" x14ac:dyDescent="0.25">
      <c r="A72" s="51"/>
      <c r="B72" s="12">
        <v>19172</v>
      </c>
      <c r="C72" s="37" t="s">
        <v>95</v>
      </c>
      <c r="D72" s="38"/>
      <c r="E72" s="38"/>
      <c r="F72" s="38"/>
      <c r="G72" s="13"/>
      <c r="H72" s="12" t="s">
        <v>11</v>
      </c>
      <c r="I72" s="12" t="s">
        <v>121</v>
      </c>
      <c r="J72" s="14"/>
    </row>
    <row r="73" spans="1:11" s="5" customFormat="1" ht="15.9" customHeight="1" x14ac:dyDescent="0.25">
      <c r="A73" s="51"/>
      <c r="B73" s="12">
        <v>19173</v>
      </c>
      <c r="C73" s="37" t="s">
        <v>96</v>
      </c>
      <c r="D73" s="38"/>
      <c r="E73" s="38"/>
      <c r="F73" s="38"/>
      <c r="G73" s="13"/>
      <c r="H73" s="12" t="s">
        <v>11</v>
      </c>
      <c r="I73" s="12" t="s">
        <v>121</v>
      </c>
      <c r="J73" s="14"/>
    </row>
    <row r="74" spans="1:11" s="5" customFormat="1" ht="4.95" customHeight="1" x14ac:dyDescent="0.25">
      <c r="A74" s="11"/>
      <c r="B74" s="15"/>
      <c r="D74" s="3"/>
      <c r="E74" s="3"/>
      <c r="F74" s="3"/>
      <c r="G74" s="2"/>
      <c r="H74" s="15"/>
      <c r="I74" s="15"/>
      <c r="J74" s="16"/>
    </row>
    <row r="75" spans="1:11" s="5" customFormat="1" ht="15.9" customHeight="1" x14ac:dyDescent="0.25">
      <c r="A75" s="11" t="s">
        <v>123</v>
      </c>
      <c r="B75" s="12">
        <v>12000</v>
      </c>
      <c r="C75" s="37" t="s">
        <v>124</v>
      </c>
      <c r="D75" s="38"/>
      <c r="E75" s="38"/>
      <c r="F75" s="38"/>
      <c r="G75" s="13"/>
      <c r="H75" s="12" t="s">
        <v>11</v>
      </c>
      <c r="I75" s="12" t="s">
        <v>125</v>
      </c>
      <c r="J75" s="14"/>
      <c r="K75" s="2"/>
    </row>
    <row r="76" spans="1:11" s="5" customFormat="1" ht="15.9" customHeight="1" x14ac:dyDescent="0.25">
      <c r="A76" s="11"/>
      <c r="B76" s="12">
        <v>12002</v>
      </c>
      <c r="C76" s="37" t="s">
        <v>126</v>
      </c>
      <c r="D76" s="38"/>
      <c r="E76" s="38"/>
      <c r="F76" s="38"/>
      <c r="G76" s="13"/>
      <c r="H76" s="12" t="s">
        <v>11</v>
      </c>
      <c r="I76" s="12" t="s">
        <v>125</v>
      </c>
      <c r="J76" s="14"/>
      <c r="K76" s="2"/>
    </row>
    <row r="77" spans="1:11" s="5" customFormat="1" ht="15.9" customHeight="1" x14ac:dyDescent="0.25">
      <c r="A77" s="11"/>
      <c r="B77" s="12">
        <v>12003</v>
      </c>
      <c r="C77" s="37" t="s">
        <v>127</v>
      </c>
      <c r="D77" s="38"/>
      <c r="E77" s="38"/>
      <c r="F77" s="38"/>
      <c r="G77" s="13"/>
      <c r="H77" s="12" t="s">
        <v>11</v>
      </c>
      <c r="I77" s="12" t="s">
        <v>125</v>
      </c>
      <c r="J77" s="14"/>
      <c r="K77" s="2"/>
    </row>
    <row r="78" spans="1:11" s="5" customFormat="1" ht="15.9" customHeight="1" x14ac:dyDescent="0.25">
      <c r="A78" s="11"/>
      <c r="B78" s="12">
        <v>12006</v>
      </c>
      <c r="C78" s="37" t="s">
        <v>128</v>
      </c>
      <c r="D78" s="38"/>
      <c r="E78" s="38"/>
      <c r="F78" s="38"/>
      <c r="G78" s="13"/>
      <c r="H78" s="12" t="s">
        <v>11</v>
      </c>
      <c r="I78" s="12" t="s">
        <v>129</v>
      </c>
      <c r="J78" s="14"/>
      <c r="K78" s="2"/>
    </row>
    <row r="79" spans="1:11" s="5" customFormat="1" ht="15.9" customHeight="1" x14ac:dyDescent="0.25">
      <c r="A79" s="11"/>
      <c r="B79" s="12">
        <v>12007</v>
      </c>
      <c r="C79" s="37" t="s">
        <v>130</v>
      </c>
      <c r="D79" s="38"/>
      <c r="E79" s="38"/>
      <c r="F79" s="38"/>
      <c r="G79" s="13"/>
      <c r="H79" s="12" t="s">
        <v>11</v>
      </c>
      <c r="I79" s="12" t="s">
        <v>129</v>
      </c>
      <c r="J79" s="14"/>
      <c r="K79" s="2"/>
    </row>
    <row r="80" spans="1:11" s="5" customFormat="1" ht="15.9" customHeight="1" x14ac:dyDescent="0.25">
      <c r="A80" s="11"/>
      <c r="B80" s="12">
        <v>12008</v>
      </c>
      <c r="C80" s="37" t="s">
        <v>131</v>
      </c>
      <c r="D80" s="38"/>
      <c r="E80" s="38"/>
      <c r="F80" s="38"/>
      <c r="G80" s="13"/>
      <c r="H80" s="12" t="s">
        <v>11</v>
      </c>
      <c r="I80" s="12" t="s">
        <v>129</v>
      </c>
      <c r="J80" s="14"/>
      <c r="K80" s="2"/>
    </row>
    <row r="81" spans="1:11" s="5" customFormat="1" ht="15.75" customHeight="1" x14ac:dyDescent="0.25">
      <c r="A81" s="11"/>
      <c r="B81" s="12">
        <v>12082</v>
      </c>
      <c r="C81" s="52" t="s">
        <v>132</v>
      </c>
      <c r="D81" s="53"/>
      <c r="E81" s="53"/>
      <c r="F81" s="54"/>
      <c r="G81" s="13"/>
      <c r="H81" s="12" t="s">
        <v>11</v>
      </c>
      <c r="I81" s="12" t="s">
        <v>133</v>
      </c>
      <c r="J81" s="14"/>
      <c r="K81" s="2"/>
    </row>
    <row r="82" spans="1:11" s="5" customFormat="1" ht="15" customHeight="1" x14ac:dyDescent="0.25">
      <c r="A82" s="11"/>
      <c r="B82" s="42"/>
      <c r="C82" s="42"/>
      <c r="D82" s="42"/>
      <c r="E82" s="42"/>
      <c r="F82" s="42"/>
      <c r="G82" s="42"/>
      <c r="H82" s="42"/>
      <c r="I82" s="15"/>
      <c r="J82" s="16"/>
      <c r="K82" s="17" t="s">
        <v>58</v>
      </c>
    </row>
    <row r="83" spans="1:11" s="5" customFormat="1" ht="15" customHeight="1" thickBot="1" x14ac:dyDescent="0.3">
      <c r="B83" s="42"/>
      <c r="C83" s="42"/>
      <c r="D83" s="42"/>
      <c r="E83" s="42"/>
      <c r="F83" s="42"/>
      <c r="G83" s="42"/>
      <c r="H83" s="42"/>
      <c r="I83" s="11" t="s">
        <v>52</v>
      </c>
      <c r="J83" s="18"/>
      <c r="K83" s="17" t="s">
        <v>59</v>
      </c>
    </row>
    <row r="84" spans="1:11" s="5" customFormat="1" ht="4.95" customHeight="1" thickTop="1" x14ac:dyDescent="0.25"/>
    <row r="85" spans="1:11" s="5" customFormat="1" ht="15" customHeight="1" thickBot="1" x14ac:dyDescent="0.3">
      <c r="B85" s="32"/>
      <c r="C85" s="32"/>
      <c r="D85" s="32"/>
      <c r="E85" s="32"/>
      <c r="F85" s="32"/>
      <c r="G85" s="32"/>
      <c r="H85" s="32"/>
      <c r="I85" s="11" t="s">
        <v>53</v>
      </c>
      <c r="J85" s="18"/>
    </row>
    <row r="86" spans="1:11" ht="13.8" thickTop="1" x14ac:dyDescent="0.25"/>
  </sheetData>
  <mergeCells count="55">
    <mergeCell ref="B82:H82"/>
    <mergeCell ref="B83:H83"/>
    <mergeCell ref="C75:F75"/>
    <mergeCell ref="C76:F76"/>
    <mergeCell ref="C77:F77"/>
    <mergeCell ref="C78:F78"/>
    <mergeCell ref="C79:F79"/>
    <mergeCell ref="C80:F80"/>
    <mergeCell ref="C68:F68"/>
    <mergeCell ref="A69:A73"/>
    <mergeCell ref="C69:F69"/>
    <mergeCell ref="C70:F70"/>
    <mergeCell ref="C71:F71"/>
    <mergeCell ref="C72:F72"/>
    <mergeCell ref="C73:F73"/>
    <mergeCell ref="C55:F55"/>
    <mergeCell ref="B57:H57"/>
    <mergeCell ref="B58:H58"/>
    <mergeCell ref="C61:F61"/>
    <mergeCell ref="C62:F62"/>
    <mergeCell ref="A64:A67"/>
    <mergeCell ref="C64:F64"/>
    <mergeCell ref="C65:F65"/>
    <mergeCell ref="C66:F66"/>
    <mergeCell ref="C67:F67"/>
    <mergeCell ref="C47:F47"/>
    <mergeCell ref="C49:F49"/>
    <mergeCell ref="C50:F50"/>
    <mergeCell ref="C51:F51"/>
    <mergeCell ref="C52:F52"/>
    <mergeCell ref="C54:F54"/>
    <mergeCell ref="C41:F41"/>
    <mergeCell ref="C42:F42"/>
    <mergeCell ref="C43:F43"/>
    <mergeCell ref="C44:F44"/>
    <mergeCell ref="C45:F45"/>
    <mergeCell ref="C46:F46"/>
    <mergeCell ref="C27:F27"/>
    <mergeCell ref="C28:F28"/>
    <mergeCell ref="C37:F37"/>
    <mergeCell ref="C38:F38"/>
    <mergeCell ref="C39:F39"/>
    <mergeCell ref="C40:F40"/>
    <mergeCell ref="A19:K19"/>
    <mergeCell ref="A20:L20"/>
    <mergeCell ref="A21:L21"/>
    <mergeCell ref="C23:F23"/>
    <mergeCell ref="C24:F24"/>
    <mergeCell ref="C26:F26"/>
    <mergeCell ref="A1:J1"/>
    <mergeCell ref="D3:F3"/>
    <mergeCell ref="D4:F4"/>
    <mergeCell ref="F5:J5"/>
    <mergeCell ref="F17:J17"/>
    <mergeCell ref="A18:L18"/>
  </mergeCells>
  <pageMargins left="0.25" right="0.25" top="0.1" bottom="0.25" header="0.5" footer="0.5"/>
  <pageSetup scale="80" fitToHeight="2" orientation="portrait" horizontalDpi="4294967293" r:id="rId1"/>
  <headerFooter alignWithMargins="0"/>
  <rowBreaks count="1" manualBreakCount="1">
    <brk id="5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Total</vt:lpstr>
      <vt:lpstr>Blank</vt:lpstr>
      <vt:lpstr>Blank!Print_Area</vt:lpstr>
      <vt:lpstr>Total!Print_Area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2023-12-10T06:18:28Z</cp:lastPrinted>
  <dcterms:created xsi:type="dcterms:W3CDTF">2006-07-26T15:21:01Z</dcterms:created>
  <dcterms:modified xsi:type="dcterms:W3CDTF">2023-12-10T06:18:36Z</dcterms:modified>
</cp:coreProperties>
</file>